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6670" windowHeight="10470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G24" i="1" l="1"/>
  <c r="G28" i="1"/>
  <c r="K24" i="1"/>
  <c r="K28" i="1" s="1"/>
  <c r="K55" i="1" s="1"/>
  <c r="G25" i="1"/>
  <c r="K25" i="1"/>
  <c r="G26" i="1"/>
  <c r="K26" i="1"/>
  <c r="D28" i="1"/>
  <c r="E28" i="1"/>
  <c r="E55" i="1"/>
  <c r="E90" i="1" s="1"/>
  <c r="F28" i="1"/>
  <c r="F55" i="1" s="1"/>
  <c r="F90" i="1" s="1"/>
  <c r="H28" i="1"/>
  <c r="I28" i="1"/>
  <c r="I55" i="1"/>
  <c r="I90" i="1" s="1"/>
  <c r="J28" i="1"/>
  <c r="J55" i="1" s="1"/>
  <c r="J90" i="1" s="1"/>
  <c r="G29" i="1"/>
  <c r="K29" i="1"/>
  <c r="G30" i="1"/>
  <c r="G33" i="1"/>
  <c r="K30" i="1"/>
  <c r="G31" i="1"/>
  <c r="K31" i="1"/>
  <c r="D33" i="1"/>
  <c r="E33" i="1"/>
  <c r="F33" i="1"/>
  <c r="H33" i="1"/>
  <c r="I33" i="1"/>
  <c r="J33" i="1"/>
  <c r="K33" i="1"/>
  <c r="G34" i="1"/>
  <c r="K34" i="1"/>
  <c r="G35" i="1"/>
  <c r="K35" i="1"/>
  <c r="G36" i="1"/>
  <c r="K36" i="1"/>
  <c r="G44" i="1"/>
  <c r="G55" i="1" s="1"/>
  <c r="K44" i="1"/>
  <c r="G45" i="1"/>
  <c r="K45" i="1"/>
  <c r="G47" i="1"/>
  <c r="K47" i="1"/>
  <c r="G48" i="1"/>
  <c r="K48" i="1"/>
  <c r="G49" i="1"/>
  <c r="K49" i="1"/>
  <c r="G51" i="1"/>
  <c r="K51" i="1"/>
  <c r="G52" i="1"/>
  <c r="K52" i="1"/>
  <c r="G53" i="1"/>
  <c r="K53" i="1"/>
  <c r="G54" i="1"/>
  <c r="K54" i="1"/>
  <c r="D55" i="1"/>
  <c r="H55" i="1"/>
  <c r="H90" i="1" s="1"/>
  <c r="D57" i="1"/>
  <c r="D89" i="1" s="1"/>
  <c r="E57" i="1"/>
  <c r="F57" i="1"/>
  <c r="H57" i="1"/>
  <c r="H89" i="1"/>
  <c r="I57" i="1"/>
  <c r="J57" i="1"/>
  <c r="G58" i="1"/>
  <c r="G57" i="1"/>
  <c r="G89" i="1" s="1"/>
  <c r="K58" i="1"/>
  <c r="G60" i="1"/>
  <c r="K60" i="1"/>
  <c r="K57" i="1"/>
  <c r="K89" i="1" s="1"/>
  <c r="G61" i="1"/>
  <c r="K61" i="1"/>
  <c r="G63" i="1"/>
  <c r="K63" i="1"/>
  <c r="G65" i="1"/>
  <c r="K65" i="1"/>
  <c r="G66" i="1"/>
  <c r="K66" i="1"/>
  <c r="G67" i="1"/>
  <c r="K67" i="1"/>
  <c r="G68" i="1"/>
  <c r="K68" i="1"/>
  <c r="G70" i="1"/>
  <c r="K70" i="1"/>
  <c r="G71" i="1"/>
  <c r="K71" i="1"/>
  <c r="G73" i="1"/>
  <c r="K73" i="1"/>
  <c r="G74" i="1"/>
  <c r="K74" i="1"/>
  <c r="G82" i="1"/>
  <c r="K82" i="1"/>
  <c r="G83" i="1"/>
  <c r="K83" i="1"/>
  <c r="G85" i="1"/>
  <c r="K85" i="1"/>
  <c r="G86" i="1"/>
  <c r="K86" i="1"/>
  <c r="G88" i="1"/>
  <c r="K88" i="1"/>
  <c r="E89" i="1"/>
  <c r="F89" i="1"/>
  <c r="I89" i="1"/>
  <c r="J89" i="1"/>
  <c r="G98" i="1"/>
  <c r="K98" i="1"/>
  <c r="G99" i="1"/>
  <c r="K99" i="1"/>
  <c r="G101" i="1"/>
  <c r="K101" i="1"/>
  <c r="G102" i="1"/>
  <c r="K102" i="1"/>
  <c r="G104" i="1"/>
  <c r="G118" i="1" s="1"/>
  <c r="G121" i="1" s="1"/>
  <c r="K104" i="1"/>
  <c r="D105" i="1"/>
  <c r="E105" i="1"/>
  <c r="F105" i="1"/>
  <c r="F118" i="1" s="1"/>
  <c r="F121" i="1" s="1"/>
  <c r="H105" i="1"/>
  <c r="I105" i="1"/>
  <c r="J105" i="1"/>
  <c r="G106" i="1"/>
  <c r="G105" i="1"/>
  <c r="K106" i="1"/>
  <c r="K105" i="1" s="1"/>
  <c r="G108" i="1"/>
  <c r="K108" i="1"/>
  <c r="G109" i="1"/>
  <c r="K109" i="1"/>
  <c r="G110" i="1"/>
  <c r="K110" i="1"/>
  <c r="G111" i="1"/>
  <c r="K111" i="1"/>
  <c r="G112" i="1"/>
  <c r="K112" i="1"/>
  <c r="G113" i="1"/>
  <c r="K113" i="1"/>
  <c r="G115" i="1"/>
  <c r="K115" i="1"/>
  <c r="G116" i="1"/>
  <c r="K116" i="1"/>
  <c r="G117" i="1"/>
  <c r="K117" i="1"/>
  <c r="D118" i="1"/>
  <c r="D121" i="1"/>
  <c r="E118" i="1"/>
  <c r="E121" i="1" s="1"/>
  <c r="H118" i="1"/>
  <c r="H121" i="1" s="1"/>
  <c r="I118" i="1"/>
  <c r="I121" i="1" s="1"/>
  <c r="J118" i="1"/>
  <c r="J121" i="1" s="1"/>
  <c r="G120" i="1"/>
  <c r="K120" i="1"/>
  <c r="K118" i="1" l="1"/>
  <c r="K121" i="1" s="1"/>
  <c r="G90" i="1"/>
  <c r="D90" i="1"/>
  <c r="K90" i="1"/>
</calcChain>
</file>

<file path=xl/sharedStrings.xml><?xml version="1.0" encoding="utf-8"?>
<sst xmlns="http://schemas.openxmlformats.org/spreadsheetml/2006/main" count="338" uniqueCount="212">
  <si>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</si>
  <si>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</si>
  <si>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</si>
  <si>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</si>
  <si>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</si>
  <si>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</si>
  <si>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</si>
  <si>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</si>
  <si>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</si>
  <si>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</si>
  <si>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</si>
  <si>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</si>
  <si>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</si>
  <si>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</si>
  <si>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</si>
  <si>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</si>
  <si>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</si>
  <si>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</si>
  <si>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</si>
  <si>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</si>
  <si>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</si>
  <si>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</si>
  <si>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</si>
  <si>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</si>
  <si>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</si>
  <si>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</si>
  <si>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</si>
  <si>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</si>
  <si>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</si>
  <si>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</si>
  <si>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</si>
  <si>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</si>
  <si>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</si>
  <si>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</si>
  <si>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</si>
  <si>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</si>
  <si>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</si>
  <si>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</si>
  <si>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</si>
  <si>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</si>
  <si>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</si>
  <si>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</si>
  <si>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</si>
  <si>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</si>
  <si>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</si>
  <si>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</si>
  <si>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</si>
  <si>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</si>
  <si>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</si>
  <si>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</si>
  <si>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</si>
  <si>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</si>
  <si>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</si>
  <si>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</si>
  <si>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</si>
  <si>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</si>
  <si>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</si>
  <si>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</si>
  <si>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</si>
  <si>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</si>
  <si>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</si>
  <si>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</si>
  <si>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</si>
  <si>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</si>
  <si>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</si>
  <si>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расчеты по налоговым вычетам по НДС (021010000)</t>
  </si>
  <si>
    <t>ИНН</t>
  </si>
  <si>
    <t>приносящая</t>
  </si>
  <si>
    <t>доход</t>
  </si>
  <si>
    <t>570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</si>
  <si>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</si>
  <si>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</si>
  <si>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</si>
  <si>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</si>
  <si>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</si>
  <si>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</si>
  <si>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</si>
  <si>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</si>
  <si>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</si>
  <si>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</si>
  <si>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</si>
  <si>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</si>
  <si>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</si>
  <si>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</si>
  <si>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</si>
  <si>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</si>
  <si>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</si>
  <si>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</si>
  <si>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</si>
  <si>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</si>
  <si>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</si>
  <si>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</si>
  <si>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</si>
  <si>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</si>
  <si>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</si>
  <si>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</si>
  <si>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</si>
  <si>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</si>
  <si>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Вложения в нефинансовые активы (010600000), всего</t>
  </si>
  <si>
    <t>121</t>
  </si>
  <si>
    <t>130</t>
  </si>
  <si>
    <t>Расходы будущих периодов (040150000)</t>
  </si>
  <si>
    <t>160</t>
  </si>
  <si>
    <t>Права пользования активами (011100000)** (остаточная 
стоимость), всего</t>
  </si>
  <si>
    <t>190</t>
  </si>
  <si>
    <t>200</t>
  </si>
  <si>
    <t>Денежные средства учреждения (020100000), всего</t>
  </si>
  <si>
    <t>201</t>
  </si>
  <si>
    <t>в кредитной организации (020120000), всего</t>
  </si>
  <si>
    <t>203</t>
  </si>
  <si>
    <t>204</t>
  </si>
  <si>
    <t>205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</si>
  <si>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</si>
  <si>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</si>
  <si>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</si>
  <si>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</si>
  <si>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</si>
  <si>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</si>
  <si>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</si>
  <si>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</si>
  <si>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</si>
  <si>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</si>
  <si>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</si>
  <si>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</si>
  <si>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</si>
  <si>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</si>
  <si>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</si>
  <si>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</si>
  <si>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</si>
  <si>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</si>
  <si>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340</t>
  </si>
  <si>
    <t>350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</si>
  <si>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</si>
  <si>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</si>
  <si>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</si>
  <si>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411</t>
  </si>
  <si>
    <t>420</t>
  </si>
  <si>
    <t>Иные расчеты, всего</t>
  </si>
  <si>
    <t>430</t>
  </si>
  <si>
    <t>431</t>
  </si>
  <si>
    <t>внутриведомственные расчеты (030404000)</t>
  </si>
  <si>
    <t>432</t>
  </si>
  <si>
    <t>433</t>
  </si>
  <si>
    <t>434</t>
  </si>
  <si>
    <t>Кредиторская задолженность по доходам (020500000, 020900000), всего</t>
  </si>
  <si>
    <t>Расчеты с учредителем (021006000)</t>
  </si>
  <si>
    <t>480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</si>
  <si>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</si>
  <si>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</si>
  <si>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</si>
  <si>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</si>
  <si>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</si>
  <si>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</si>
  <si>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</si>
  <si>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</si>
  <si>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</si>
  <si>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</si>
  <si>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</si>
  <si>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</si>
  <si>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</si>
  <si>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</si>
  <si>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</si>
  <si>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</si>
  <si>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</si>
  <si>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</si>
  <si>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</si>
  <si>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</si>
  <si>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</si>
  <si>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</si>
  <si>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</si>
  <si>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</si>
  <si>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</si>
  <si>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</si>
  <si>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</si>
  <si>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</si>
  <si>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</si>
  <si>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</si>
  <si>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</si>
  <si>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</si>
  <si>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</si>
  <si>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</si>
  <si>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</si>
  <si>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</si>
  <si>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</si>
  <si>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</si>
  <si>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</si>
  <si>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110</t>
  </si>
  <si>
    <t>170</t>
  </si>
  <si>
    <t>Затраты на биотрансформацию (011000000)</t>
  </si>
  <si>
    <t>БАЛАНС (стр. 190 + стр. 340)</t>
  </si>
  <si>
    <t>в иностранной валюте и драгоценных металлах (020127000)</t>
  </si>
  <si>
    <t>436</t>
  </si>
  <si>
    <t>расчеты по вкладам товарищей по договору простого товарищества (0304T6000)</t>
  </si>
  <si>
    <t>БАЛАНС (стр. 550 + стр. 570)</t>
  </si>
  <si>
    <t>Биологические активы (011300000)** (остаточная стоимость)</t>
  </si>
  <si>
    <t>Документ подписан ЭП:</t>
  </si>
  <si>
    <t>01 января 2024 г.</t>
  </si>
  <si>
    <t>МБОУ Школа № 99</t>
  </si>
  <si>
    <t>907</t>
  </si>
  <si>
    <t>ГОД</t>
  </si>
  <si>
    <t>5</t>
  </si>
  <si>
    <t>01.01.2024</t>
  </si>
  <si>
    <t>3</t>
  </si>
  <si>
    <t>500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</si>
  <si>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</si>
  <si>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</si>
  <si>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</si>
  <si>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</si>
  <si>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</si>
  <si>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Итого по разделу III (стр. 400 + стр. 410 + стр. 420 + стр. 430 + стр. 470 + стр. 480 + стр. 510 + стр. 520)</t>
  </si>
  <si>
    <t>Итого по разделу I (стр. 030 + стр. 060 + стр. 070 + стр. 080 + 
стр. 100 + стр. 110 + стр. 120 + стр. 130 + стр. 150 + стр. 160 + стр. 170)</t>
  </si>
  <si>
    <t>Итого по разделу II (стр. 200 + стр. 240 + стр. 250 + стр. 260 + стр. 270 + стр. 280 + стр. 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</si>
</sst>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2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0" fontId="22" fillId="28" borderId="48" xfId="0" applyFont="1" applyFill="1" applyBorder="1" applyAlignment="1" applyProtection="1">
      <alignment horizontal="left" wrapText="1"/>
    </xf>
    <xf numFmtId="49" fontId="20" fillId="28" borderId="49" xfId="0" applyNumberFormat="1" applyFont="1" applyFill="1" applyBorder="1" applyAlignment="1" applyProtection="1">
      <alignment horizontal="center"/>
    </xf>
    <xf numFmtId="164" fontId="20" fillId="33" borderId="50" xfId="0" applyNumberFormat="1" applyFont="1" applyFill="1" applyBorder="1" applyAlignment="1" applyProtection="1">
      <alignment horizontal="right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28" borderId="52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3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4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5" xfId="0" applyFont="1" applyFill="1" applyBorder="1" applyAlignment="1" applyProtection="1">
      <alignment horizontal="left" wrapText="1"/>
    </xf>
    <xf numFmtId="164" fontId="20" fillId="33" borderId="56" xfId="0" applyNumberFormat="1" applyFont="1" applyFill="1" applyBorder="1" applyAlignment="1" applyProtection="1">
      <alignment horizontal="right"/>
    </xf>
    <xf numFmtId="164" fontId="20" fillId="33" borderId="57" xfId="0" applyNumberFormat="1" applyFont="1" applyFill="1" applyBorder="1" applyAlignment="1" applyProtection="1">
      <alignment horizontal="right"/>
    </xf>
    <xf numFmtId="0" fontId="22" fillId="28" borderId="58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3" xfId="0" applyFont="1" applyFill="1" applyBorder="1" applyAlignment="1" applyProtection="1">
      <alignment horizontal="center" wrapText="1"/>
    </xf>
    <xf numFmtId="0" fontId="22" fillId="28" borderId="59" xfId="0" applyFont="1" applyFill="1" applyBorder="1" applyAlignment="1" applyProtection="1">
      <alignment horizontal="left" wrapText="1"/>
    </xf>
    <xf numFmtId="164" fontId="20" fillId="29" borderId="56" xfId="0" applyNumberFormat="1" applyFont="1" applyFill="1" applyBorder="1" applyAlignment="1" applyProtection="1">
      <alignment horizontal="right"/>
    </xf>
    <xf numFmtId="164" fontId="20" fillId="29" borderId="60" xfId="0" applyNumberFormat="1" applyFont="1" applyFill="1" applyBorder="1" applyAlignment="1" applyProtection="1">
      <alignment horizontal="right"/>
    </xf>
    <xf numFmtId="49" fontId="20" fillId="28" borderId="61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4" xfId="0" applyNumberFormat="1" applyFont="1" applyFill="1" applyBorder="1" applyAlignment="1" applyProtection="1">
      <alignment horizontal="right"/>
    </xf>
    <xf numFmtId="0" fontId="20" fillId="28" borderId="62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0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63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0" borderId="64" xfId="0" applyNumberFormat="1" applyFont="1" applyFill="1" applyBorder="1" applyAlignment="1" applyProtection="1">
      <alignment horizontal="right"/>
      <protection locked="0"/>
    </xf>
    <xf numFmtId="164" fontId="20" fillId="31" borderId="23" xfId="0" applyNumberFormat="1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right"/>
    </xf>
    <xf numFmtId="0" fontId="20" fillId="0" borderId="21" xfId="0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81" xfId="0" applyFont="1" applyFill="1" applyBorder="1" applyAlignment="1" applyProtection="1">
      <alignment horizontal="center" vertical="center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2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79" xfId="0" applyFont="1" applyFill="1" applyBorder="1" applyAlignment="1" applyProtection="1">
      <alignment horizontal="center" vertical="center" wrapText="1"/>
    </xf>
    <xf numFmtId="0" fontId="20" fillId="0" borderId="80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64" xfId="0" applyNumberFormat="1" applyFont="1" applyFill="1" applyBorder="1" applyAlignment="1" applyProtection="1">
      <alignment horizontal="right"/>
      <protection locked="0"/>
    </xf>
    <xf numFmtId="164" fontId="20" fillId="31" borderId="64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57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164" fontId="20" fillId="31" borderId="26" xfId="0" applyNumberFormat="1" applyFont="1" applyFill="1" applyBorder="1" applyAlignment="1" applyProtection="1">
      <alignment horizontal="right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136</xdr:row>
      <xdr:rowOff>581025</xdr:rowOff>
    </xdr:to>
    <xdr:pic>
      <xdr:nvPicPr>
        <xdr:cNvPr id="107799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3088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9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L2" s="3"/>
      <c r="M2" s="5" t="s">
        <v>73</v>
      </c>
    </row>
    <row r="3" spans="2:13" ht="11.25" customHeight="1" x14ac:dyDescent="0.2">
      <c r="B3" s="136" t="s">
        <v>1</v>
      </c>
      <c r="C3" s="137"/>
      <c r="D3" s="137"/>
      <c r="E3" s="137"/>
      <c r="F3" s="137"/>
      <c r="G3" s="137"/>
      <c r="H3" s="137"/>
      <c r="I3" s="137"/>
      <c r="J3" s="137"/>
      <c r="L3" s="3" t="s">
        <v>200</v>
      </c>
      <c r="M3" s="5" t="s">
        <v>74</v>
      </c>
    </row>
    <row r="4" spans="2:13" ht="10.5" customHeight="1" thickBot="1" x14ac:dyDescent="0.25">
      <c r="B4" s="134"/>
      <c r="C4" s="134"/>
      <c r="D4" s="134"/>
      <c r="E4" s="134"/>
      <c r="F4" s="134"/>
      <c r="G4" s="134"/>
      <c r="H4" s="134"/>
      <c r="I4" s="134"/>
      <c r="J4" s="138"/>
      <c r="K4" s="6" t="s">
        <v>2</v>
      </c>
      <c r="L4" s="3" t="s">
        <v>203</v>
      </c>
      <c r="M4" s="5" t="s">
        <v>75</v>
      </c>
    </row>
    <row r="5" spans="2:13" ht="12.75" customHeight="1" x14ac:dyDescent="0.2">
      <c r="B5" s="7"/>
      <c r="D5" s="8" t="s">
        <v>48</v>
      </c>
      <c r="E5" s="142" t="s">
        <v>196</v>
      </c>
      <c r="F5" s="142"/>
      <c r="G5" s="9"/>
      <c r="H5" s="9"/>
      <c r="I5" s="9"/>
      <c r="J5" s="8" t="s">
        <v>183</v>
      </c>
      <c r="K5" s="10" t="s">
        <v>3</v>
      </c>
      <c r="L5" s="3" t="s">
        <v>201</v>
      </c>
      <c r="M5" s="5" t="s">
        <v>76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182</v>
      </c>
      <c r="K6" s="13">
        <v>45292</v>
      </c>
      <c r="L6" s="3"/>
      <c r="M6" s="5" t="s">
        <v>77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91</v>
      </c>
      <c r="K7" s="15"/>
      <c r="L7" s="3"/>
    </row>
    <row r="8" spans="2:13" x14ac:dyDescent="0.2">
      <c r="B8" s="145" t="s">
        <v>49</v>
      </c>
      <c r="D8" s="40"/>
      <c r="E8" s="40"/>
      <c r="F8" s="40"/>
      <c r="G8" s="40"/>
      <c r="H8" s="40"/>
      <c r="I8" s="40"/>
      <c r="J8" s="8" t="s">
        <v>179</v>
      </c>
      <c r="K8" s="15"/>
      <c r="L8" s="3" t="s">
        <v>202</v>
      </c>
      <c r="M8" s="5" t="s">
        <v>78</v>
      </c>
    </row>
    <row r="9" spans="2:13" x14ac:dyDescent="0.2">
      <c r="B9" s="145"/>
      <c r="C9" s="147" t="s">
        <v>197</v>
      </c>
      <c r="D9" s="147"/>
      <c r="E9" s="147"/>
      <c r="F9" s="147"/>
      <c r="G9" s="147"/>
      <c r="H9" s="147"/>
      <c r="I9" s="147"/>
      <c r="J9" s="8" t="s">
        <v>66</v>
      </c>
      <c r="K9" s="15"/>
      <c r="L9" s="3"/>
    </row>
    <row r="10" spans="2:13" x14ac:dyDescent="0.2">
      <c r="B10" s="14" t="s">
        <v>50</v>
      </c>
      <c r="C10" s="143"/>
      <c r="D10" s="143"/>
      <c r="E10" s="143"/>
      <c r="F10" s="143"/>
      <c r="G10" s="143"/>
      <c r="H10" s="143"/>
      <c r="I10" s="143"/>
      <c r="J10" s="8"/>
      <c r="K10" s="15"/>
      <c r="L10" s="3"/>
      <c r="M10" s="5" t="s">
        <v>79</v>
      </c>
    </row>
    <row r="11" spans="2:13" x14ac:dyDescent="0.2">
      <c r="B11" s="14" t="s">
        <v>51</v>
      </c>
      <c r="C11" s="144"/>
      <c r="D11" s="144"/>
      <c r="E11" s="144"/>
      <c r="F11" s="144"/>
      <c r="G11" s="144"/>
      <c r="H11" s="144"/>
      <c r="I11" s="144"/>
      <c r="J11" s="8" t="s">
        <v>178</v>
      </c>
      <c r="K11" s="16"/>
      <c r="L11" s="3"/>
      <c r="M11" s="5" t="s">
        <v>80</v>
      </c>
    </row>
    <row r="12" spans="2:13" ht="12.75" customHeight="1" x14ac:dyDescent="0.2">
      <c r="B12" s="146" t="s">
        <v>93</v>
      </c>
      <c r="D12" s="41"/>
      <c r="E12" s="41"/>
      <c r="F12" s="41"/>
      <c r="G12" s="41"/>
      <c r="H12" s="41"/>
      <c r="I12" s="41"/>
      <c r="J12" s="8" t="s">
        <v>179</v>
      </c>
      <c r="K12" s="18"/>
      <c r="L12" s="3" t="s">
        <v>199</v>
      </c>
      <c r="M12" s="5" t="s">
        <v>81</v>
      </c>
    </row>
    <row r="13" spans="2:13" x14ac:dyDescent="0.2">
      <c r="B13" s="146"/>
      <c r="C13" s="42"/>
      <c r="D13" s="42"/>
      <c r="E13" s="42"/>
      <c r="F13" s="42"/>
      <c r="G13" s="42"/>
      <c r="H13" s="42"/>
      <c r="I13" s="42"/>
      <c r="J13" s="8" t="s">
        <v>66</v>
      </c>
      <c r="K13" s="18"/>
      <c r="L13" s="3"/>
      <c r="M13" s="5" t="s">
        <v>82</v>
      </c>
    </row>
    <row r="14" spans="2:13" x14ac:dyDescent="0.2">
      <c r="B14" s="17" t="s">
        <v>92</v>
      </c>
      <c r="C14" s="148"/>
      <c r="D14" s="148"/>
      <c r="E14" s="148"/>
      <c r="F14" s="148"/>
      <c r="G14" s="148"/>
      <c r="H14" s="148"/>
      <c r="I14" s="148"/>
      <c r="J14" s="8" t="s">
        <v>180</v>
      </c>
      <c r="K14" s="18" t="s">
        <v>198</v>
      </c>
      <c r="L14" s="3"/>
    </row>
    <row r="15" spans="2:13" x14ac:dyDescent="0.2">
      <c r="B15" s="19" t="s">
        <v>4</v>
      </c>
      <c r="C15" s="151"/>
      <c r="D15" s="151"/>
      <c r="E15" s="151"/>
      <c r="F15" s="151"/>
      <c r="G15" s="151"/>
      <c r="H15" s="151"/>
      <c r="I15" s="151"/>
      <c r="J15" s="8"/>
      <c r="K15" s="20"/>
      <c r="L15" s="21"/>
      <c r="M15" s="5" t="s">
        <v>83</v>
      </c>
    </row>
    <row r="16" spans="2:13" ht="12.75" customHeight="1" thickBot="1" x14ac:dyDescent="0.25">
      <c r="B16" s="14" t="s">
        <v>5</v>
      </c>
      <c r="C16" s="151"/>
      <c r="D16" s="151"/>
      <c r="E16" s="151"/>
      <c r="F16" s="151"/>
      <c r="G16" s="151"/>
      <c r="H16" s="151"/>
      <c r="I16" s="151"/>
      <c r="J16" s="8" t="s">
        <v>181</v>
      </c>
      <c r="K16" s="22" t="s">
        <v>6</v>
      </c>
      <c r="L16" s="21"/>
      <c r="M16" s="5" t="s">
        <v>84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85</v>
      </c>
    </row>
    <row r="18" spans="2:13" ht="13.5" customHeight="1" x14ac:dyDescent="0.2">
      <c r="B18" s="46"/>
      <c r="C18" s="47" t="s">
        <v>7</v>
      </c>
      <c r="D18" s="139" t="s">
        <v>8</v>
      </c>
      <c r="E18" s="140"/>
      <c r="F18" s="140"/>
      <c r="G18" s="141"/>
      <c r="H18" s="139" t="s">
        <v>9</v>
      </c>
      <c r="I18" s="140"/>
      <c r="J18" s="140"/>
      <c r="K18" s="140"/>
      <c r="L18" s="49"/>
      <c r="M18" s="1" t="s">
        <v>86</v>
      </c>
    </row>
    <row r="19" spans="2:13" ht="12" customHeight="1" x14ac:dyDescent="0.2">
      <c r="B19" s="50"/>
      <c r="C19" s="51" t="s">
        <v>10</v>
      </c>
      <c r="D19" s="52" t="s">
        <v>11</v>
      </c>
      <c r="E19" s="53" t="s">
        <v>70</v>
      </c>
      <c r="F19" s="53" t="s">
        <v>67</v>
      </c>
      <c r="G19" s="152" t="s">
        <v>12</v>
      </c>
      <c r="H19" s="52" t="s">
        <v>11</v>
      </c>
      <c r="I19" s="53" t="s">
        <v>70</v>
      </c>
      <c r="J19" s="53" t="s">
        <v>67</v>
      </c>
      <c r="K19" s="149" t="s">
        <v>12</v>
      </c>
      <c r="L19" s="49"/>
      <c r="M19" s="1" t="s">
        <v>87</v>
      </c>
    </row>
    <row r="20" spans="2:13" ht="12" customHeight="1" x14ac:dyDescent="0.2">
      <c r="B20" s="54" t="s">
        <v>13</v>
      </c>
      <c r="C20" s="51" t="s">
        <v>14</v>
      </c>
      <c r="D20" s="52" t="s">
        <v>15</v>
      </c>
      <c r="E20" s="52" t="s">
        <v>71</v>
      </c>
      <c r="F20" s="52" t="s">
        <v>68</v>
      </c>
      <c r="G20" s="153"/>
      <c r="H20" s="52" t="s">
        <v>15</v>
      </c>
      <c r="I20" s="52" t="s">
        <v>71</v>
      </c>
      <c r="J20" s="52" t="s">
        <v>68</v>
      </c>
      <c r="K20" s="150"/>
      <c r="L20" s="55"/>
      <c r="M20" s="1" t="s">
        <v>88</v>
      </c>
    </row>
    <row r="21" spans="2:13" ht="12" customHeight="1" x14ac:dyDescent="0.2">
      <c r="B21" s="50"/>
      <c r="C21" s="51"/>
      <c r="D21" s="52" t="s">
        <v>16</v>
      </c>
      <c r="E21" s="52" t="s">
        <v>72</v>
      </c>
      <c r="F21" s="52" t="s">
        <v>11</v>
      </c>
      <c r="G21" s="153"/>
      <c r="H21" s="52" t="s">
        <v>16</v>
      </c>
      <c r="I21" s="52" t="s">
        <v>72</v>
      </c>
      <c r="J21" s="52" t="s">
        <v>11</v>
      </c>
      <c r="K21" s="150"/>
      <c r="L21" s="55"/>
      <c r="M21" s="1" t="s">
        <v>89</v>
      </c>
    </row>
    <row r="22" spans="2:13" ht="10.5" customHeight="1" thickBot="1" x14ac:dyDescent="0.25">
      <c r="B22" s="48">
        <v>1</v>
      </c>
      <c r="C22" s="56" t="s">
        <v>17</v>
      </c>
      <c r="D22" s="57">
        <v>3</v>
      </c>
      <c r="E22" s="57">
        <v>4</v>
      </c>
      <c r="F22" s="57">
        <v>5</v>
      </c>
      <c r="G22" s="57">
        <v>6</v>
      </c>
      <c r="H22" s="57">
        <v>7</v>
      </c>
      <c r="I22" s="57">
        <v>8</v>
      </c>
      <c r="J22" s="57">
        <v>9</v>
      </c>
      <c r="K22" s="58">
        <v>10</v>
      </c>
      <c r="L22" s="55"/>
      <c r="M22" s="1" t="s">
        <v>90</v>
      </c>
    </row>
    <row r="23" spans="2:13" ht="20.100000000000001" customHeight="1" x14ac:dyDescent="0.2">
      <c r="B23" s="59" t="s">
        <v>18</v>
      </c>
      <c r="C23" s="60"/>
      <c r="D23" s="61"/>
      <c r="E23" s="62"/>
      <c r="F23" s="62"/>
      <c r="G23" s="62"/>
      <c r="H23" s="63"/>
      <c r="I23" s="63"/>
      <c r="J23" s="63"/>
      <c r="K23" s="64"/>
      <c r="L23" s="1"/>
      <c r="M23" s="1"/>
    </row>
    <row r="24" spans="2:13" x14ac:dyDescent="0.2">
      <c r="B24" s="65" t="s">
        <v>204</v>
      </c>
      <c r="C24" s="66" t="s">
        <v>19</v>
      </c>
      <c r="D24" s="126"/>
      <c r="E24" s="29">
        <v>123308417.65000001</v>
      </c>
      <c r="F24" s="29">
        <v>3931349.25</v>
      </c>
      <c r="G24" s="43">
        <f>D24+E24+F24</f>
        <v>127239766.90000001</v>
      </c>
      <c r="H24" s="126"/>
      <c r="I24" s="29">
        <v>130738454.34</v>
      </c>
      <c r="J24" s="29">
        <v>4088062.46</v>
      </c>
      <c r="K24" s="44">
        <f>H24+I24+J24</f>
        <v>134826516.80000001</v>
      </c>
      <c r="L24" s="1"/>
      <c r="M24" s="1"/>
    </row>
    <row r="25" spans="2:13" x14ac:dyDescent="0.2">
      <c r="B25" s="67" t="s">
        <v>94</v>
      </c>
      <c r="C25" s="66" t="s">
        <v>20</v>
      </c>
      <c r="D25" s="29"/>
      <c r="E25" s="29">
        <v>74479915.920000002</v>
      </c>
      <c r="F25" s="29">
        <v>3542079.65</v>
      </c>
      <c r="G25" s="43">
        <f>D25+E25+F25</f>
        <v>78021995.569999993</v>
      </c>
      <c r="H25" s="29"/>
      <c r="I25" s="29">
        <v>83356512.510000005</v>
      </c>
      <c r="J25" s="29">
        <v>3759965.74</v>
      </c>
      <c r="K25" s="44">
        <f>H25+I25+J25</f>
        <v>87116478.25</v>
      </c>
      <c r="L25" s="1"/>
      <c r="M25" s="1"/>
    </row>
    <row r="26" spans="2:13" ht="12.75" customHeight="1" x14ac:dyDescent="0.2">
      <c r="B26" s="68" t="s">
        <v>23</v>
      </c>
      <c r="C26" s="156" t="s">
        <v>21</v>
      </c>
      <c r="D26" s="158"/>
      <c r="E26" s="158">
        <v>74479915.920000002</v>
      </c>
      <c r="F26" s="158">
        <v>3542079.65</v>
      </c>
      <c r="G26" s="160">
        <f>D26+E26+F26</f>
        <v>78021995.569999993</v>
      </c>
      <c r="H26" s="158"/>
      <c r="I26" s="158">
        <v>83356512.510000005</v>
      </c>
      <c r="J26" s="158">
        <v>3759965.74</v>
      </c>
      <c r="K26" s="165">
        <f>H26+I26+J26</f>
        <v>87116478.25</v>
      </c>
      <c r="L26" s="167"/>
      <c r="M26" s="168"/>
    </row>
    <row r="27" spans="2:13" x14ac:dyDescent="0.2">
      <c r="B27" s="69" t="s">
        <v>155</v>
      </c>
      <c r="C27" s="157"/>
      <c r="D27" s="159"/>
      <c r="E27" s="159"/>
      <c r="F27" s="159"/>
      <c r="G27" s="161"/>
      <c r="H27" s="159"/>
      <c r="I27" s="159"/>
      <c r="J27" s="159"/>
      <c r="K27" s="169"/>
      <c r="L27" s="167"/>
      <c r="M27" s="168"/>
    </row>
    <row r="28" spans="2:13" x14ac:dyDescent="0.2">
      <c r="B28" s="71" t="s">
        <v>205</v>
      </c>
      <c r="C28" s="66" t="s">
        <v>22</v>
      </c>
      <c r="D28" s="72">
        <f t="shared" ref="D28:K28" si="0">D24-D25</f>
        <v>0</v>
      </c>
      <c r="E28" s="72">
        <f t="shared" si="0"/>
        <v>48828501.729999997</v>
      </c>
      <c r="F28" s="72">
        <f t="shared" si="0"/>
        <v>389269.6</v>
      </c>
      <c r="G28" s="72">
        <f t="shared" si="0"/>
        <v>49217771.329999998</v>
      </c>
      <c r="H28" s="72">
        <f t="shared" si="0"/>
        <v>0</v>
      </c>
      <c r="I28" s="72">
        <f t="shared" si="0"/>
        <v>47381941.829999998</v>
      </c>
      <c r="J28" s="72">
        <f t="shared" si="0"/>
        <v>328096.71999999997</v>
      </c>
      <c r="K28" s="73">
        <f t="shared" si="0"/>
        <v>47710038.549999997</v>
      </c>
      <c r="L28" s="1"/>
      <c r="M28" s="1"/>
    </row>
    <row r="29" spans="2:13" x14ac:dyDescent="0.2">
      <c r="B29" s="67" t="s">
        <v>206</v>
      </c>
      <c r="C29" s="66" t="s">
        <v>24</v>
      </c>
      <c r="D29" s="126"/>
      <c r="E29" s="29"/>
      <c r="F29" s="29"/>
      <c r="G29" s="43">
        <f>D29+E29+F29</f>
        <v>0</v>
      </c>
      <c r="H29" s="126"/>
      <c r="I29" s="29"/>
      <c r="J29" s="29"/>
      <c r="K29" s="74">
        <f>H29+I29+J29</f>
        <v>0</v>
      </c>
      <c r="L29" s="1"/>
      <c r="M29" s="1"/>
    </row>
    <row r="30" spans="2:13" x14ac:dyDescent="0.2">
      <c r="B30" s="67" t="s">
        <v>95</v>
      </c>
      <c r="C30" s="66" t="s">
        <v>25</v>
      </c>
      <c r="D30" s="29"/>
      <c r="E30" s="29"/>
      <c r="F30" s="29"/>
      <c r="G30" s="43">
        <f>D30+E30+F30</f>
        <v>0</v>
      </c>
      <c r="H30" s="29"/>
      <c r="I30" s="29"/>
      <c r="J30" s="29"/>
      <c r="K30" s="74">
        <f>H30+I30+J30</f>
        <v>0</v>
      </c>
      <c r="L30" s="1"/>
      <c r="M30" s="1"/>
    </row>
    <row r="31" spans="2:13" ht="12.75" customHeight="1" x14ac:dyDescent="0.2">
      <c r="B31" s="68" t="s">
        <v>23</v>
      </c>
      <c r="C31" s="156" t="s">
        <v>26</v>
      </c>
      <c r="D31" s="158"/>
      <c r="E31" s="158"/>
      <c r="F31" s="158"/>
      <c r="G31" s="160">
        <f>D31+E31+F31</f>
        <v>0</v>
      </c>
      <c r="H31" s="158"/>
      <c r="I31" s="158"/>
      <c r="J31" s="158"/>
      <c r="K31" s="165">
        <f>H31+I31+J31</f>
        <v>0</v>
      </c>
      <c r="L31" s="167"/>
      <c r="M31" s="168"/>
    </row>
    <row r="32" spans="2:13" x14ac:dyDescent="0.2">
      <c r="B32" s="69" t="s">
        <v>156</v>
      </c>
      <c r="C32" s="157"/>
      <c r="D32" s="159"/>
      <c r="E32" s="159"/>
      <c r="F32" s="159"/>
      <c r="G32" s="161"/>
      <c r="H32" s="159"/>
      <c r="I32" s="159"/>
      <c r="J32" s="159"/>
      <c r="K32" s="169"/>
      <c r="L32" s="167"/>
      <c r="M32" s="168"/>
    </row>
    <row r="33" spans="2:13" x14ac:dyDescent="0.2">
      <c r="B33" s="67" t="s">
        <v>207</v>
      </c>
      <c r="C33" s="66" t="s">
        <v>27</v>
      </c>
      <c r="D33" s="72">
        <f t="shared" ref="D33:K33" si="1">D29-D30</f>
        <v>0</v>
      </c>
      <c r="E33" s="72">
        <f t="shared" si="1"/>
        <v>0</v>
      </c>
      <c r="F33" s="72">
        <f t="shared" si="1"/>
        <v>0</v>
      </c>
      <c r="G33" s="72">
        <f t="shared" si="1"/>
        <v>0</v>
      </c>
      <c r="H33" s="72">
        <f t="shared" si="1"/>
        <v>0</v>
      </c>
      <c r="I33" s="72">
        <f t="shared" si="1"/>
        <v>0</v>
      </c>
      <c r="J33" s="72">
        <f t="shared" si="1"/>
        <v>0</v>
      </c>
      <c r="K33" s="73">
        <f t="shared" si="1"/>
        <v>0</v>
      </c>
      <c r="L33" s="1"/>
      <c r="M33" s="1"/>
    </row>
    <row r="34" spans="2:13" x14ac:dyDescent="0.2">
      <c r="B34" s="67" t="s">
        <v>208</v>
      </c>
      <c r="C34" s="66" t="s">
        <v>28</v>
      </c>
      <c r="D34" s="126"/>
      <c r="E34" s="30">
        <v>101964835.06</v>
      </c>
      <c r="F34" s="30"/>
      <c r="G34" s="75">
        <f>D34+E34+F34</f>
        <v>101964835.06</v>
      </c>
      <c r="H34" s="126"/>
      <c r="I34" s="30">
        <v>84730184.659999996</v>
      </c>
      <c r="J34" s="30"/>
      <c r="K34" s="76">
        <f>H34+I34+J34</f>
        <v>84730184.659999996</v>
      </c>
      <c r="L34" s="1"/>
      <c r="M34" s="1"/>
    </row>
    <row r="35" spans="2:13" ht="22.5" x14ac:dyDescent="0.2">
      <c r="B35" s="67" t="s">
        <v>185</v>
      </c>
      <c r="C35" s="66" t="s">
        <v>29</v>
      </c>
      <c r="D35" s="29">
        <v>7000</v>
      </c>
      <c r="E35" s="30">
        <v>263675.75</v>
      </c>
      <c r="F35" s="30">
        <v>225262.8</v>
      </c>
      <c r="G35" s="75">
        <f>D35+E35+F35</f>
        <v>495938.55</v>
      </c>
      <c r="H35" s="29"/>
      <c r="I35" s="30">
        <v>381564.62</v>
      </c>
      <c r="J35" s="30">
        <v>67494</v>
      </c>
      <c r="K35" s="76">
        <f>H35+I35+J35</f>
        <v>449058.62</v>
      </c>
      <c r="L35" s="1"/>
      <c r="M35" s="1"/>
    </row>
    <row r="36" spans="2:13" ht="12.75" customHeight="1" x14ac:dyDescent="0.2">
      <c r="B36" s="68" t="s">
        <v>23</v>
      </c>
      <c r="C36" s="156" t="s">
        <v>30</v>
      </c>
      <c r="D36" s="158"/>
      <c r="E36" s="158"/>
      <c r="F36" s="158"/>
      <c r="G36" s="160">
        <f>D36+E36+F36</f>
        <v>0</v>
      </c>
      <c r="H36" s="158"/>
      <c r="I36" s="158"/>
      <c r="J36" s="158"/>
      <c r="K36" s="165">
        <f>H36+I36+J36</f>
        <v>0</v>
      </c>
      <c r="L36" s="167"/>
      <c r="M36" s="168"/>
    </row>
    <row r="37" spans="2:13" ht="13.5" thickBot="1" x14ac:dyDescent="0.25">
      <c r="B37" s="69" t="s">
        <v>157</v>
      </c>
      <c r="C37" s="162"/>
      <c r="D37" s="163"/>
      <c r="E37" s="163"/>
      <c r="F37" s="163"/>
      <c r="G37" s="164"/>
      <c r="H37" s="163"/>
      <c r="I37" s="163"/>
      <c r="J37" s="163"/>
      <c r="K37" s="166"/>
      <c r="L37" s="167"/>
      <c r="M37" s="168"/>
    </row>
    <row r="38" spans="2:13" ht="15.75" customHeight="1" x14ac:dyDescent="0.2">
      <c r="B38" s="78"/>
      <c r="C38" s="79"/>
      <c r="D38" s="80"/>
      <c r="E38" s="80"/>
      <c r="F38" s="80"/>
      <c r="G38" s="80"/>
      <c r="H38" s="80"/>
      <c r="I38" s="80"/>
      <c r="K38" s="132" t="s">
        <v>96</v>
      </c>
      <c r="L38" s="1"/>
      <c r="M38" s="1"/>
    </row>
    <row r="39" spans="2:13" ht="15" customHeight="1" x14ac:dyDescent="0.2">
      <c r="B39" s="46"/>
      <c r="C39" s="47" t="s">
        <v>7</v>
      </c>
      <c r="D39" s="139" t="s">
        <v>8</v>
      </c>
      <c r="E39" s="140"/>
      <c r="F39" s="140"/>
      <c r="G39" s="141"/>
      <c r="H39" s="139" t="s">
        <v>9</v>
      </c>
      <c r="I39" s="140"/>
      <c r="J39" s="140"/>
      <c r="K39" s="140"/>
      <c r="L39" s="1"/>
      <c r="M39" s="1"/>
    </row>
    <row r="40" spans="2:13" ht="12" customHeight="1" x14ac:dyDescent="0.2">
      <c r="B40" s="50"/>
      <c r="C40" s="51" t="s">
        <v>10</v>
      </c>
      <c r="D40" s="52" t="s">
        <v>11</v>
      </c>
      <c r="E40" s="53" t="s">
        <v>70</v>
      </c>
      <c r="F40" s="53" t="s">
        <v>67</v>
      </c>
      <c r="G40" s="152" t="s">
        <v>12</v>
      </c>
      <c r="H40" s="52" t="s">
        <v>11</v>
      </c>
      <c r="I40" s="53" t="s">
        <v>70</v>
      </c>
      <c r="J40" s="53" t="s">
        <v>67</v>
      </c>
      <c r="K40" s="149" t="s">
        <v>12</v>
      </c>
      <c r="L40" s="1"/>
      <c r="M40" s="1"/>
    </row>
    <row r="41" spans="2:13" ht="12" customHeight="1" x14ac:dyDescent="0.2">
      <c r="B41" s="54" t="s">
        <v>13</v>
      </c>
      <c r="C41" s="51" t="s">
        <v>14</v>
      </c>
      <c r="D41" s="52" t="s">
        <v>15</v>
      </c>
      <c r="E41" s="52" t="s">
        <v>71</v>
      </c>
      <c r="F41" s="52" t="s">
        <v>68</v>
      </c>
      <c r="G41" s="153"/>
      <c r="H41" s="52" t="s">
        <v>15</v>
      </c>
      <c r="I41" s="52" t="s">
        <v>71</v>
      </c>
      <c r="J41" s="52" t="s">
        <v>68</v>
      </c>
      <c r="K41" s="150"/>
      <c r="L41" s="1"/>
      <c r="M41" s="1"/>
    </row>
    <row r="42" spans="2:13" ht="12" customHeight="1" x14ac:dyDescent="0.2">
      <c r="B42" s="50"/>
      <c r="C42" s="51"/>
      <c r="D42" s="52" t="s">
        <v>16</v>
      </c>
      <c r="E42" s="52" t="s">
        <v>72</v>
      </c>
      <c r="F42" s="52" t="s">
        <v>11</v>
      </c>
      <c r="G42" s="153"/>
      <c r="H42" s="52" t="s">
        <v>16</v>
      </c>
      <c r="I42" s="52" t="s">
        <v>72</v>
      </c>
      <c r="J42" s="52" t="s">
        <v>11</v>
      </c>
      <c r="K42" s="150"/>
      <c r="L42" s="1"/>
      <c r="M42" s="1"/>
    </row>
    <row r="43" spans="2:13" ht="13.5" customHeight="1" thickBot="1" x14ac:dyDescent="0.25">
      <c r="B43" s="48">
        <v>1</v>
      </c>
      <c r="C43" s="56" t="s">
        <v>17</v>
      </c>
      <c r="D43" s="57">
        <v>3</v>
      </c>
      <c r="E43" s="57">
        <v>4</v>
      </c>
      <c r="F43" s="57">
        <v>5</v>
      </c>
      <c r="G43" s="57">
        <v>6</v>
      </c>
      <c r="H43" s="57">
        <v>7</v>
      </c>
      <c r="I43" s="57">
        <v>8</v>
      </c>
      <c r="J43" s="57">
        <v>9</v>
      </c>
      <c r="K43" s="58">
        <v>10</v>
      </c>
      <c r="L43" s="1"/>
      <c r="M43" s="1"/>
    </row>
    <row r="44" spans="2:13" ht="22.5" x14ac:dyDescent="0.2">
      <c r="B44" s="67" t="s">
        <v>103</v>
      </c>
      <c r="C44" s="81" t="s">
        <v>32</v>
      </c>
      <c r="D44" s="45"/>
      <c r="E44" s="45">
        <v>20130</v>
      </c>
      <c r="F44" s="45">
        <v>74520</v>
      </c>
      <c r="G44" s="82">
        <f>D44+E44+F44</f>
        <v>94650</v>
      </c>
      <c r="H44" s="45"/>
      <c r="I44" s="45">
        <v>20130</v>
      </c>
      <c r="J44" s="45">
        <v>92520</v>
      </c>
      <c r="K44" s="83">
        <f>H44+I44+J44</f>
        <v>112650</v>
      </c>
      <c r="L44" s="1"/>
      <c r="M44" s="1"/>
    </row>
    <row r="45" spans="2:13" x14ac:dyDescent="0.2">
      <c r="B45" s="68" t="s">
        <v>23</v>
      </c>
      <c r="C45" s="156" t="s">
        <v>33</v>
      </c>
      <c r="D45" s="158"/>
      <c r="E45" s="158"/>
      <c r="F45" s="158"/>
      <c r="G45" s="160">
        <f>D45+E45+F45</f>
        <v>0</v>
      </c>
      <c r="H45" s="158"/>
      <c r="I45" s="158"/>
      <c r="J45" s="158"/>
      <c r="K45" s="165">
        <f>H45+I45+J45</f>
        <v>0</v>
      </c>
      <c r="L45" s="167"/>
      <c r="M45" s="168"/>
    </row>
    <row r="46" spans="2:13" x14ac:dyDescent="0.2">
      <c r="B46" s="69" t="s">
        <v>158</v>
      </c>
      <c r="C46" s="157"/>
      <c r="D46" s="159"/>
      <c r="E46" s="159"/>
      <c r="F46" s="159"/>
      <c r="G46" s="161"/>
      <c r="H46" s="159"/>
      <c r="I46" s="159"/>
      <c r="J46" s="159"/>
      <c r="K46" s="169"/>
      <c r="L46" s="167"/>
      <c r="M46" s="168"/>
    </row>
    <row r="47" spans="2:13" x14ac:dyDescent="0.2">
      <c r="B47" s="67" t="s">
        <v>194</v>
      </c>
      <c r="C47" s="84" t="s">
        <v>186</v>
      </c>
      <c r="D47" s="31"/>
      <c r="E47" s="31"/>
      <c r="F47" s="31"/>
      <c r="G47" s="85">
        <f>D47+E47+F47</f>
        <v>0</v>
      </c>
      <c r="H47" s="31"/>
      <c r="I47" s="31"/>
      <c r="J47" s="31"/>
      <c r="K47" s="76">
        <f>H47+I47+J47</f>
        <v>0</v>
      </c>
      <c r="L47" s="103"/>
      <c r="M47" s="1"/>
    </row>
    <row r="48" spans="2:13" x14ac:dyDescent="0.2">
      <c r="B48" s="67" t="s">
        <v>98</v>
      </c>
      <c r="C48" s="84" t="s">
        <v>97</v>
      </c>
      <c r="D48" s="31"/>
      <c r="E48" s="31"/>
      <c r="F48" s="31"/>
      <c r="G48" s="85">
        <f>D48+E48+F48</f>
        <v>0</v>
      </c>
      <c r="H48" s="31"/>
      <c r="I48" s="31"/>
      <c r="J48" s="31"/>
      <c r="K48" s="76">
        <f>H48+I48+J48</f>
        <v>0</v>
      </c>
      <c r="L48" s="1"/>
      <c r="M48" s="1"/>
    </row>
    <row r="49" spans="2:13" x14ac:dyDescent="0.2">
      <c r="B49" s="68" t="s">
        <v>23</v>
      </c>
      <c r="C49" s="156" t="s">
        <v>99</v>
      </c>
      <c r="D49" s="158"/>
      <c r="E49" s="158"/>
      <c r="F49" s="158"/>
      <c r="G49" s="160">
        <f>D49+E49+F49</f>
        <v>0</v>
      </c>
      <c r="H49" s="158"/>
      <c r="I49" s="158"/>
      <c r="J49" s="158"/>
      <c r="K49" s="165">
        <f>H49+I49+J49</f>
        <v>0</v>
      </c>
      <c r="L49" s="167"/>
      <c r="M49" s="168"/>
    </row>
    <row r="50" spans="2:13" x14ac:dyDescent="0.2">
      <c r="B50" s="69" t="s">
        <v>157</v>
      </c>
      <c r="C50" s="157"/>
      <c r="D50" s="159"/>
      <c r="E50" s="159"/>
      <c r="F50" s="159"/>
      <c r="G50" s="161"/>
      <c r="H50" s="159"/>
      <c r="I50" s="159"/>
      <c r="J50" s="159"/>
      <c r="K50" s="169"/>
      <c r="L50" s="167"/>
      <c r="M50" s="168"/>
    </row>
    <row r="51" spans="2:13" x14ac:dyDescent="0.2">
      <c r="B51" s="67" t="s">
        <v>31</v>
      </c>
      <c r="C51" s="84" t="s">
        <v>100</v>
      </c>
      <c r="D51" s="31"/>
      <c r="E51" s="31"/>
      <c r="F51" s="31"/>
      <c r="G51" s="85">
        <f>D51+E51+F51</f>
        <v>0</v>
      </c>
      <c r="H51" s="31"/>
      <c r="I51" s="31"/>
      <c r="J51" s="31"/>
      <c r="K51" s="76">
        <f>H51+I51+J51</f>
        <v>0</v>
      </c>
      <c r="L51" s="1"/>
      <c r="M51" s="1"/>
    </row>
    <row r="52" spans="2:13" ht="22.5" x14ac:dyDescent="0.2">
      <c r="B52" s="67" t="s">
        <v>34</v>
      </c>
      <c r="C52" s="84" t="s">
        <v>35</v>
      </c>
      <c r="D52" s="31"/>
      <c r="E52" s="31"/>
      <c r="F52" s="31"/>
      <c r="G52" s="85">
        <f>D52+E52+F52</f>
        <v>0</v>
      </c>
      <c r="H52" s="31"/>
      <c r="I52" s="31"/>
      <c r="J52" s="31"/>
      <c r="K52" s="76">
        <f>H52+I52+J52</f>
        <v>0</v>
      </c>
      <c r="L52" s="1"/>
      <c r="M52" s="1"/>
    </row>
    <row r="53" spans="2:13" x14ac:dyDescent="0.2">
      <c r="B53" s="67" t="s">
        <v>101</v>
      </c>
      <c r="C53" s="84" t="s">
        <v>102</v>
      </c>
      <c r="D53" s="31"/>
      <c r="E53" s="31">
        <v>3602.75</v>
      </c>
      <c r="F53" s="31">
        <v>2650</v>
      </c>
      <c r="G53" s="85">
        <f>D53+E53+F53</f>
        <v>6252.75</v>
      </c>
      <c r="H53" s="31">
        <v>1037.1400000000001</v>
      </c>
      <c r="I53" s="31">
        <v>10467.6</v>
      </c>
      <c r="J53" s="31">
        <v>7182.6</v>
      </c>
      <c r="K53" s="76">
        <f>H53+I53+J53</f>
        <v>18687.34</v>
      </c>
      <c r="L53" s="1"/>
      <c r="M53" s="1"/>
    </row>
    <row r="54" spans="2:13" ht="13.5" thickBot="1" x14ac:dyDescent="0.25">
      <c r="B54" s="67" t="s">
        <v>188</v>
      </c>
      <c r="C54" s="77" t="s">
        <v>187</v>
      </c>
      <c r="D54" s="130"/>
      <c r="E54" s="130"/>
      <c r="F54" s="130"/>
      <c r="G54" s="131">
        <f>D54+E54+F54</f>
        <v>0</v>
      </c>
      <c r="H54" s="130"/>
      <c r="I54" s="130"/>
      <c r="J54" s="130"/>
      <c r="K54" s="128">
        <f>H54+I54+J54</f>
        <v>0</v>
      </c>
      <c r="L54" s="1"/>
      <c r="M54" s="1"/>
    </row>
    <row r="55" spans="2:13" ht="33" thickBot="1" x14ac:dyDescent="0.25">
      <c r="B55" s="86" t="s">
        <v>210</v>
      </c>
      <c r="C55" s="87" t="s">
        <v>104</v>
      </c>
      <c r="D55" s="88">
        <f t="shared" ref="D55:K55" si="2">D28+D33+D34+D35+D44+D47+D48+D51+D52+D53+D54</f>
        <v>7000</v>
      </c>
      <c r="E55" s="88">
        <f t="shared" si="2"/>
        <v>151080745.28999999</v>
      </c>
      <c r="F55" s="88">
        <f t="shared" si="2"/>
        <v>691702.4</v>
      </c>
      <c r="G55" s="88">
        <f t="shared" si="2"/>
        <v>151779447.69</v>
      </c>
      <c r="H55" s="88">
        <f t="shared" si="2"/>
        <v>1037.1400000000001</v>
      </c>
      <c r="I55" s="88">
        <f t="shared" si="2"/>
        <v>132524288.70999999</v>
      </c>
      <c r="J55" s="88">
        <f t="shared" si="2"/>
        <v>495293.32</v>
      </c>
      <c r="K55" s="89">
        <f t="shared" si="2"/>
        <v>133020619.17</v>
      </c>
      <c r="L55" s="1"/>
      <c r="M55" s="1"/>
    </row>
    <row r="56" spans="2:13" ht="20.100000000000001" customHeight="1" x14ac:dyDescent="0.2">
      <c r="B56" s="59" t="s">
        <v>36</v>
      </c>
      <c r="C56" s="60"/>
      <c r="D56" s="90"/>
      <c r="E56" s="91"/>
      <c r="F56" s="91"/>
      <c r="G56" s="91"/>
      <c r="H56" s="91"/>
      <c r="I56" s="91"/>
      <c r="J56" s="91"/>
      <c r="K56" s="92"/>
      <c r="L56" s="1"/>
      <c r="M56" s="1"/>
    </row>
    <row r="57" spans="2:13" x14ac:dyDescent="0.2">
      <c r="B57" s="93" t="s">
        <v>106</v>
      </c>
      <c r="C57" s="66" t="s">
        <v>105</v>
      </c>
      <c r="D57" s="72">
        <f t="shared" ref="D57:K57" si="3">D58+D60+D66</f>
        <v>12742.06</v>
      </c>
      <c r="E57" s="72">
        <f t="shared" si="3"/>
        <v>1664042.85</v>
      </c>
      <c r="F57" s="72">
        <f t="shared" si="3"/>
        <v>370557.46</v>
      </c>
      <c r="G57" s="72">
        <f t="shared" si="3"/>
        <v>2047342.37</v>
      </c>
      <c r="H57" s="72">
        <f t="shared" si="3"/>
        <v>21228.9</v>
      </c>
      <c r="I57" s="72">
        <f t="shared" si="3"/>
        <v>3192157.29</v>
      </c>
      <c r="J57" s="72">
        <f t="shared" si="3"/>
        <v>848060.97</v>
      </c>
      <c r="K57" s="122">
        <f t="shared" si="3"/>
        <v>4061447.16</v>
      </c>
      <c r="L57" s="1"/>
      <c r="M57" s="1"/>
    </row>
    <row r="58" spans="2:13" x14ac:dyDescent="0.2">
      <c r="B58" s="68" t="s">
        <v>160</v>
      </c>
      <c r="C58" s="156" t="s">
        <v>107</v>
      </c>
      <c r="D58" s="158">
        <v>12742.06</v>
      </c>
      <c r="E58" s="158">
        <v>1664042.85</v>
      </c>
      <c r="F58" s="158">
        <v>370557.46</v>
      </c>
      <c r="G58" s="160">
        <f>D58+E58+F58</f>
        <v>2047342.37</v>
      </c>
      <c r="H58" s="158">
        <v>21228.9</v>
      </c>
      <c r="I58" s="158">
        <v>3192157.29</v>
      </c>
      <c r="J58" s="158">
        <v>848060.97</v>
      </c>
      <c r="K58" s="165">
        <f>H58+I58+J58</f>
        <v>4061447.16</v>
      </c>
      <c r="L58" s="167"/>
      <c r="M58" s="168"/>
    </row>
    <row r="59" spans="2:13" ht="22.5" x14ac:dyDescent="0.2">
      <c r="B59" s="69" t="s">
        <v>159</v>
      </c>
      <c r="C59" s="157"/>
      <c r="D59" s="159"/>
      <c r="E59" s="159"/>
      <c r="F59" s="159"/>
      <c r="G59" s="161"/>
      <c r="H59" s="159"/>
      <c r="I59" s="159"/>
      <c r="J59" s="159"/>
      <c r="K59" s="169"/>
      <c r="L59" s="167"/>
      <c r="M59" s="168"/>
    </row>
    <row r="60" spans="2:13" x14ac:dyDescent="0.2">
      <c r="B60" s="94" t="s">
        <v>108</v>
      </c>
      <c r="C60" s="66" t="s">
        <v>109</v>
      </c>
      <c r="D60" s="29"/>
      <c r="E60" s="30"/>
      <c r="F60" s="30"/>
      <c r="G60" s="75">
        <f>D60+E60+F60</f>
        <v>0</v>
      </c>
      <c r="H60" s="29"/>
      <c r="I60" s="30"/>
      <c r="J60" s="30"/>
      <c r="K60" s="70">
        <f>H60+I60+J60</f>
        <v>0</v>
      </c>
      <c r="L60" s="1"/>
      <c r="M60" s="1"/>
    </row>
    <row r="61" spans="2:13" x14ac:dyDescent="0.2">
      <c r="B61" s="95" t="s">
        <v>23</v>
      </c>
      <c r="C61" s="156" t="s">
        <v>110</v>
      </c>
      <c r="D61" s="158"/>
      <c r="E61" s="158"/>
      <c r="F61" s="158"/>
      <c r="G61" s="160">
        <f>D61+E61+F61</f>
        <v>0</v>
      </c>
      <c r="H61" s="158"/>
      <c r="I61" s="158"/>
      <c r="J61" s="158"/>
      <c r="K61" s="165">
        <f>H61+I61+J61</f>
        <v>0</v>
      </c>
      <c r="L61" s="167"/>
      <c r="M61" s="168"/>
    </row>
    <row r="62" spans="2:13" x14ac:dyDescent="0.2">
      <c r="B62" s="96" t="s">
        <v>161</v>
      </c>
      <c r="C62" s="157"/>
      <c r="D62" s="159"/>
      <c r="E62" s="159"/>
      <c r="F62" s="159"/>
      <c r="G62" s="161"/>
      <c r="H62" s="159"/>
      <c r="I62" s="159"/>
      <c r="J62" s="159"/>
      <c r="K62" s="169"/>
      <c r="L62" s="167"/>
      <c r="M62" s="168"/>
    </row>
    <row r="63" spans="2:13" x14ac:dyDescent="0.2">
      <c r="B63" s="97" t="s">
        <v>23</v>
      </c>
      <c r="C63" s="156" t="s">
        <v>111</v>
      </c>
      <c r="D63" s="158"/>
      <c r="E63" s="158"/>
      <c r="F63" s="158"/>
      <c r="G63" s="160">
        <f>D63+E63+F63</f>
        <v>0</v>
      </c>
      <c r="H63" s="158"/>
      <c r="I63" s="158"/>
      <c r="J63" s="158"/>
      <c r="K63" s="165">
        <f>H63+I63+J63</f>
        <v>0</v>
      </c>
      <c r="L63" s="167"/>
      <c r="M63" s="168"/>
    </row>
    <row r="64" spans="2:13" x14ac:dyDescent="0.2">
      <c r="B64" s="98" t="s">
        <v>158</v>
      </c>
      <c r="C64" s="157"/>
      <c r="D64" s="159"/>
      <c r="E64" s="159"/>
      <c r="F64" s="159"/>
      <c r="G64" s="161"/>
      <c r="H64" s="159"/>
      <c r="I64" s="159"/>
      <c r="J64" s="159"/>
      <c r="K64" s="169"/>
      <c r="L64" s="167"/>
      <c r="M64" s="168"/>
    </row>
    <row r="65" spans="2:13" x14ac:dyDescent="0.2">
      <c r="B65" s="99" t="s">
        <v>190</v>
      </c>
      <c r="C65" s="66" t="s">
        <v>112</v>
      </c>
      <c r="D65" s="29"/>
      <c r="E65" s="30"/>
      <c r="F65" s="30"/>
      <c r="G65" s="75">
        <f>D65+E65+F65</f>
        <v>0</v>
      </c>
      <c r="H65" s="29"/>
      <c r="I65" s="30"/>
      <c r="J65" s="31"/>
      <c r="K65" s="70">
        <f>H65+I65+J65</f>
        <v>0</v>
      </c>
      <c r="L65" s="1"/>
      <c r="M65" s="1"/>
    </row>
    <row r="66" spans="2:13" x14ac:dyDescent="0.2">
      <c r="B66" s="94" t="s">
        <v>113</v>
      </c>
      <c r="C66" s="66" t="s">
        <v>114</v>
      </c>
      <c r="D66" s="29"/>
      <c r="E66" s="30"/>
      <c r="F66" s="30"/>
      <c r="G66" s="75">
        <f>D66+E66+F66</f>
        <v>0</v>
      </c>
      <c r="H66" s="29"/>
      <c r="I66" s="30"/>
      <c r="J66" s="31"/>
      <c r="K66" s="70">
        <f>H66+I66+J66</f>
        <v>0</v>
      </c>
      <c r="L66" s="1"/>
      <c r="M66" s="1"/>
    </row>
    <row r="67" spans="2:13" x14ac:dyDescent="0.2">
      <c r="B67" s="67" t="s">
        <v>115</v>
      </c>
      <c r="C67" s="66" t="s">
        <v>116</v>
      </c>
      <c r="D67" s="29"/>
      <c r="E67" s="31"/>
      <c r="F67" s="31"/>
      <c r="G67" s="75">
        <f>D67+E67+F67</f>
        <v>0</v>
      </c>
      <c r="H67" s="31"/>
      <c r="I67" s="31"/>
      <c r="J67" s="31"/>
      <c r="K67" s="70">
        <f>H67+I67+J67</f>
        <v>0</v>
      </c>
      <c r="L67" s="1"/>
      <c r="M67" s="1"/>
    </row>
    <row r="68" spans="2:13" ht="12.75" customHeight="1" x14ac:dyDescent="0.2">
      <c r="B68" s="68" t="s">
        <v>23</v>
      </c>
      <c r="C68" s="156" t="s">
        <v>117</v>
      </c>
      <c r="D68" s="158"/>
      <c r="E68" s="158"/>
      <c r="F68" s="158"/>
      <c r="G68" s="160">
        <f>D68+E68+F68</f>
        <v>0</v>
      </c>
      <c r="H68" s="158"/>
      <c r="I68" s="158"/>
      <c r="J68" s="158"/>
      <c r="K68" s="165">
        <f>H68+I68+J68</f>
        <v>0</v>
      </c>
      <c r="L68" s="167"/>
      <c r="M68" s="168"/>
    </row>
    <row r="69" spans="2:13" x14ac:dyDescent="0.2">
      <c r="B69" s="69" t="s">
        <v>158</v>
      </c>
      <c r="C69" s="157"/>
      <c r="D69" s="159"/>
      <c r="E69" s="159"/>
      <c r="F69" s="159"/>
      <c r="G69" s="161"/>
      <c r="H69" s="159"/>
      <c r="I69" s="159"/>
      <c r="J69" s="159"/>
      <c r="K69" s="169"/>
      <c r="L69" s="167"/>
      <c r="M69" s="168"/>
    </row>
    <row r="70" spans="2:13" ht="22.5" x14ac:dyDescent="0.2">
      <c r="B70" s="67" t="s">
        <v>118</v>
      </c>
      <c r="C70" s="66" t="s">
        <v>119</v>
      </c>
      <c r="D70" s="29">
        <v>52813800</v>
      </c>
      <c r="E70" s="30">
        <v>279757200</v>
      </c>
      <c r="F70" s="30">
        <v>243705.55</v>
      </c>
      <c r="G70" s="75">
        <f>D70+E70+F70</f>
        <v>332814705.55000001</v>
      </c>
      <c r="H70" s="29">
        <v>34249802.859999999</v>
      </c>
      <c r="I70" s="30">
        <v>318478900</v>
      </c>
      <c r="J70" s="31">
        <v>242096.86</v>
      </c>
      <c r="K70" s="70">
        <f>H70+I70+J70</f>
        <v>352970799.72000003</v>
      </c>
      <c r="L70" s="1"/>
      <c r="M70" s="1"/>
    </row>
    <row r="71" spans="2:13" x14ac:dyDescent="0.2">
      <c r="B71" s="68" t="s">
        <v>23</v>
      </c>
      <c r="C71" s="156" t="s">
        <v>120</v>
      </c>
      <c r="D71" s="158">
        <v>33909000</v>
      </c>
      <c r="E71" s="158">
        <v>190142200</v>
      </c>
      <c r="F71" s="158"/>
      <c r="G71" s="160">
        <f>D71+E71+F71</f>
        <v>224051200</v>
      </c>
      <c r="H71" s="158">
        <v>3601900</v>
      </c>
      <c r="I71" s="158">
        <v>214982200</v>
      </c>
      <c r="J71" s="158"/>
      <c r="K71" s="165">
        <f>H71+I71+J71</f>
        <v>218584100</v>
      </c>
      <c r="L71" s="167"/>
      <c r="M71" s="168"/>
    </row>
    <row r="72" spans="2:13" x14ac:dyDescent="0.2">
      <c r="B72" s="69" t="s">
        <v>162</v>
      </c>
      <c r="C72" s="157"/>
      <c r="D72" s="159"/>
      <c r="E72" s="159"/>
      <c r="F72" s="159"/>
      <c r="G72" s="161"/>
      <c r="H72" s="159"/>
      <c r="I72" s="159"/>
      <c r="J72" s="159"/>
      <c r="K72" s="169"/>
      <c r="L72" s="167"/>
      <c r="M72" s="168"/>
    </row>
    <row r="73" spans="2:13" s="32" customFormat="1" ht="22.5" x14ac:dyDescent="0.2">
      <c r="B73" s="67" t="s">
        <v>121</v>
      </c>
      <c r="C73" s="66" t="s">
        <v>37</v>
      </c>
      <c r="D73" s="29"/>
      <c r="E73" s="29">
        <v>70555.47</v>
      </c>
      <c r="F73" s="29">
        <v>536.71</v>
      </c>
      <c r="G73" s="43">
        <f>D73+E73+F73</f>
        <v>71092.179999999993</v>
      </c>
      <c r="H73" s="29"/>
      <c r="I73" s="29">
        <v>324076.63</v>
      </c>
      <c r="J73" s="29">
        <v>3902.99</v>
      </c>
      <c r="K73" s="76">
        <f>H73+I73+J73</f>
        <v>327979.62</v>
      </c>
      <c r="L73" s="1"/>
      <c r="M73" s="1"/>
    </row>
    <row r="74" spans="2:13" s="32" customFormat="1" x14ac:dyDescent="0.2">
      <c r="B74" s="68" t="s">
        <v>23</v>
      </c>
      <c r="C74" s="156" t="s">
        <v>122</v>
      </c>
      <c r="D74" s="158"/>
      <c r="E74" s="158"/>
      <c r="F74" s="158"/>
      <c r="G74" s="160">
        <f>D74+E74+F74</f>
        <v>0</v>
      </c>
      <c r="H74" s="158"/>
      <c r="I74" s="158"/>
      <c r="J74" s="158"/>
      <c r="K74" s="165">
        <f>H74+I74+J74</f>
        <v>0</v>
      </c>
      <c r="L74" s="167"/>
      <c r="M74" s="168"/>
    </row>
    <row r="75" spans="2:13" s="32" customFormat="1" ht="13.5" thickBot="1" x14ac:dyDescent="0.25">
      <c r="B75" s="69" t="s">
        <v>162</v>
      </c>
      <c r="C75" s="162"/>
      <c r="D75" s="163"/>
      <c r="E75" s="163"/>
      <c r="F75" s="163"/>
      <c r="G75" s="164"/>
      <c r="H75" s="163"/>
      <c r="I75" s="163"/>
      <c r="J75" s="163"/>
      <c r="K75" s="166"/>
      <c r="L75" s="167"/>
      <c r="M75" s="168"/>
    </row>
    <row r="76" spans="2:13" s="32" customFormat="1" ht="14.25" customHeight="1" x14ac:dyDescent="0.2">
      <c r="B76" s="78"/>
      <c r="C76" s="79"/>
      <c r="D76" s="80"/>
      <c r="E76" s="80"/>
      <c r="F76" s="80"/>
      <c r="G76" s="80"/>
      <c r="H76" s="80"/>
      <c r="I76" s="80"/>
      <c r="K76" s="132" t="s">
        <v>123</v>
      </c>
      <c r="L76" s="1"/>
      <c r="M76" s="1"/>
    </row>
    <row r="77" spans="2:13" s="32" customFormat="1" ht="15.75" customHeight="1" x14ac:dyDescent="0.2">
      <c r="B77" s="46"/>
      <c r="C77" s="47" t="s">
        <v>7</v>
      </c>
      <c r="D77" s="139" t="s">
        <v>8</v>
      </c>
      <c r="E77" s="140"/>
      <c r="F77" s="140"/>
      <c r="G77" s="141"/>
      <c r="H77" s="139" t="s">
        <v>9</v>
      </c>
      <c r="I77" s="140"/>
      <c r="J77" s="140"/>
      <c r="K77" s="140"/>
      <c r="L77" s="1"/>
      <c r="M77" s="1"/>
    </row>
    <row r="78" spans="2:13" s="32" customFormat="1" ht="12" customHeight="1" x14ac:dyDescent="0.2">
      <c r="B78" s="50"/>
      <c r="C78" s="51" t="s">
        <v>10</v>
      </c>
      <c r="D78" s="52" t="s">
        <v>11</v>
      </c>
      <c r="E78" s="53" t="s">
        <v>70</v>
      </c>
      <c r="F78" s="53" t="s">
        <v>67</v>
      </c>
      <c r="G78" s="152" t="s">
        <v>12</v>
      </c>
      <c r="H78" s="52" t="s">
        <v>11</v>
      </c>
      <c r="I78" s="53" t="s">
        <v>70</v>
      </c>
      <c r="J78" s="53" t="s">
        <v>67</v>
      </c>
      <c r="K78" s="149" t="s">
        <v>12</v>
      </c>
      <c r="L78" s="1"/>
      <c r="M78" s="1"/>
    </row>
    <row r="79" spans="2:13" s="32" customFormat="1" ht="12" customHeight="1" x14ac:dyDescent="0.2">
      <c r="B79" s="54" t="s">
        <v>13</v>
      </c>
      <c r="C79" s="51" t="s">
        <v>14</v>
      </c>
      <c r="D79" s="52" t="s">
        <v>15</v>
      </c>
      <c r="E79" s="52" t="s">
        <v>71</v>
      </c>
      <c r="F79" s="52" t="s">
        <v>68</v>
      </c>
      <c r="G79" s="153"/>
      <c r="H79" s="52" t="s">
        <v>15</v>
      </c>
      <c r="I79" s="52" t="s">
        <v>71</v>
      </c>
      <c r="J79" s="52" t="s">
        <v>68</v>
      </c>
      <c r="K79" s="150"/>
      <c r="L79" s="1"/>
      <c r="M79" s="1"/>
    </row>
    <row r="80" spans="2:13" s="32" customFormat="1" ht="12" customHeight="1" x14ac:dyDescent="0.2">
      <c r="B80" s="50"/>
      <c r="C80" s="51"/>
      <c r="D80" s="52" t="s">
        <v>16</v>
      </c>
      <c r="E80" s="52" t="s">
        <v>72</v>
      </c>
      <c r="F80" s="52" t="s">
        <v>11</v>
      </c>
      <c r="G80" s="153"/>
      <c r="H80" s="52" t="s">
        <v>16</v>
      </c>
      <c r="I80" s="52" t="s">
        <v>72</v>
      </c>
      <c r="J80" s="52" t="s">
        <v>11</v>
      </c>
      <c r="K80" s="150"/>
      <c r="L80" s="1"/>
      <c r="M80" s="1"/>
    </row>
    <row r="81" spans="2:13" s="32" customFormat="1" ht="15.75" customHeight="1" thickBot="1" x14ac:dyDescent="0.25">
      <c r="B81" s="48">
        <v>1</v>
      </c>
      <c r="C81" s="56" t="s">
        <v>17</v>
      </c>
      <c r="D81" s="57">
        <v>3</v>
      </c>
      <c r="E81" s="57">
        <v>4</v>
      </c>
      <c r="F81" s="57">
        <v>5</v>
      </c>
      <c r="G81" s="57">
        <v>6</v>
      </c>
      <c r="H81" s="57">
        <v>7</v>
      </c>
      <c r="I81" s="57">
        <v>8</v>
      </c>
      <c r="J81" s="57">
        <v>9</v>
      </c>
      <c r="K81" s="58">
        <v>10</v>
      </c>
      <c r="L81" s="1"/>
      <c r="M81" s="1"/>
    </row>
    <row r="82" spans="2:13" s="32" customFormat="1" x14ac:dyDescent="0.2">
      <c r="B82" s="67" t="s">
        <v>124</v>
      </c>
      <c r="C82" s="66" t="s">
        <v>125</v>
      </c>
      <c r="D82" s="29"/>
      <c r="E82" s="31"/>
      <c r="F82" s="31"/>
      <c r="G82" s="85">
        <f>D82+E82+F82</f>
        <v>0</v>
      </c>
      <c r="H82" s="31"/>
      <c r="I82" s="31"/>
      <c r="J82" s="31"/>
      <c r="K82" s="70">
        <f>H82+I82+J82</f>
        <v>0</v>
      </c>
      <c r="L82" s="1"/>
      <c r="M82" s="1"/>
    </row>
    <row r="83" spans="2:13" s="32" customFormat="1" ht="12.75" customHeight="1" x14ac:dyDescent="0.2">
      <c r="B83" s="68" t="s">
        <v>23</v>
      </c>
      <c r="C83" s="156" t="s">
        <v>126</v>
      </c>
      <c r="D83" s="158"/>
      <c r="E83" s="158"/>
      <c r="F83" s="158"/>
      <c r="G83" s="160">
        <f>D83+E83+F83</f>
        <v>0</v>
      </c>
      <c r="H83" s="158"/>
      <c r="I83" s="158"/>
      <c r="J83" s="158"/>
      <c r="K83" s="165">
        <f>H83+I83+J83</f>
        <v>0</v>
      </c>
      <c r="L83" s="167"/>
      <c r="M83" s="168"/>
    </row>
    <row r="84" spans="2:13" s="32" customFormat="1" x14ac:dyDescent="0.2">
      <c r="B84" s="69" t="s">
        <v>158</v>
      </c>
      <c r="C84" s="157"/>
      <c r="D84" s="159"/>
      <c r="E84" s="159"/>
      <c r="F84" s="159"/>
      <c r="G84" s="161"/>
      <c r="H84" s="159"/>
      <c r="I84" s="159"/>
      <c r="J84" s="159"/>
      <c r="K84" s="169"/>
      <c r="L84" s="167"/>
      <c r="M84" s="168"/>
    </row>
    <row r="85" spans="2:13" s="32" customFormat="1" x14ac:dyDescent="0.2">
      <c r="B85" s="67" t="s">
        <v>127</v>
      </c>
      <c r="C85" s="66" t="s">
        <v>128</v>
      </c>
      <c r="D85" s="29"/>
      <c r="E85" s="29"/>
      <c r="F85" s="29"/>
      <c r="G85" s="43">
        <f>D85+E85+F85</f>
        <v>0</v>
      </c>
      <c r="H85" s="29"/>
      <c r="I85" s="29"/>
      <c r="J85" s="29"/>
      <c r="K85" s="70">
        <f>H85+I85+J85</f>
        <v>0</v>
      </c>
      <c r="L85" s="1"/>
      <c r="M85" s="1"/>
    </row>
    <row r="86" spans="2:13" s="32" customFormat="1" x14ac:dyDescent="0.2">
      <c r="B86" s="68" t="s">
        <v>23</v>
      </c>
      <c r="C86" s="156" t="s">
        <v>129</v>
      </c>
      <c r="D86" s="158"/>
      <c r="E86" s="158"/>
      <c r="F86" s="158"/>
      <c r="G86" s="160">
        <f>D86+E86+F86</f>
        <v>0</v>
      </c>
      <c r="H86" s="158"/>
      <c r="I86" s="158"/>
      <c r="J86" s="158"/>
      <c r="K86" s="165">
        <f>H86+I86+J86</f>
        <v>0</v>
      </c>
      <c r="L86" s="167"/>
      <c r="M86" s="168"/>
    </row>
    <row r="87" spans="2:13" s="32" customFormat="1" x14ac:dyDescent="0.2">
      <c r="B87" s="69" t="s">
        <v>65</v>
      </c>
      <c r="C87" s="157"/>
      <c r="D87" s="159"/>
      <c r="E87" s="159"/>
      <c r="F87" s="159"/>
      <c r="G87" s="161"/>
      <c r="H87" s="159"/>
      <c r="I87" s="159"/>
      <c r="J87" s="159"/>
      <c r="K87" s="169"/>
      <c r="L87" s="167"/>
      <c r="M87" s="168"/>
    </row>
    <row r="88" spans="2:13" s="32" customFormat="1" x14ac:dyDescent="0.2">
      <c r="B88" s="100" t="s">
        <v>165</v>
      </c>
      <c r="C88" s="84" t="s">
        <v>166</v>
      </c>
      <c r="D88" s="31"/>
      <c r="E88" s="31"/>
      <c r="F88" s="31"/>
      <c r="G88" s="101">
        <f>D88+E88+F88</f>
        <v>0</v>
      </c>
      <c r="H88" s="31"/>
      <c r="I88" s="31"/>
      <c r="J88" s="31"/>
      <c r="K88" s="102">
        <f>H88+I88+J88</f>
        <v>0</v>
      </c>
      <c r="L88" s="103"/>
      <c r="M88" s="1"/>
    </row>
    <row r="89" spans="2:13" s="32" customFormat="1" ht="22.5" thickBot="1" x14ac:dyDescent="0.25">
      <c r="B89" s="104" t="s">
        <v>211</v>
      </c>
      <c r="C89" s="77" t="s">
        <v>130</v>
      </c>
      <c r="D89" s="105">
        <f t="shared" ref="D89:K89" si="4">D57+D67+D70+D73+D82+D85+D88</f>
        <v>52826542.060000002</v>
      </c>
      <c r="E89" s="105">
        <f t="shared" si="4"/>
        <v>281491798.31999999</v>
      </c>
      <c r="F89" s="105">
        <f t="shared" si="4"/>
        <v>614799.72</v>
      </c>
      <c r="G89" s="105">
        <f t="shared" si="4"/>
        <v>334933140.10000002</v>
      </c>
      <c r="H89" s="105">
        <f t="shared" si="4"/>
        <v>34271031.759999998</v>
      </c>
      <c r="I89" s="105">
        <f t="shared" si="4"/>
        <v>321995133.92000002</v>
      </c>
      <c r="J89" s="105">
        <f t="shared" si="4"/>
        <v>1094060.82</v>
      </c>
      <c r="K89" s="106">
        <f t="shared" si="4"/>
        <v>357360226.5</v>
      </c>
      <c r="L89" s="1"/>
      <c r="M89" s="1"/>
    </row>
    <row r="90" spans="2:13" s="32" customFormat="1" ht="13.5" thickBot="1" x14ac:dyDescent="0.25">
      <c r="B90" s="107" t="s">
        <v>189</v>
      </c>
      <c r="C90" s="87" t="s">
        <v>131</v>
      </c>
      <c r="D90" s="125">
        <f t="shared" ref="D90:K90" si="5">D55+D89</f>
        <v>52833542.060000002</v>
      </c>
      <c r="E90" s="125">
        <f t="shared" si="5"/>
        <v>432572543.61000001</v>
      </c>
      <c r="F90" s="125">
        <f t="shared" si="5"/>
        <v>1306502.1200000001</v>
      </c>
      <c r="G90" s="125">
        <f t="shared" si="5"/>
        <v>486712587.79000002</v>
      </c>
      <c r="H90" s="125">
        <f t="shared" si="5"/>
        <v>34272068.899999999</v>
      </c>
      <c r="I90" s="125">
        <f t="shared" si="5"/>
        <v>454519422.63</v>
      </c>
      <c r="J90" s="125">
        <f t="shared" si="5"/>
        <v>1589354.14</v>
      </c>
      <c r="K90" s="124">
        <f t="shared" si="5"/>
        <v>490380845.67000002</v>
      </c>
      <c r="L90" s="1"/>
      <c r="M90" s="1"/>
    </row>
    <row r="91" spans="2:13" s="32" customFormat="1" ht="18.75" customHeight="1" x14ac:dyDescent="0.2">
      <c r="B91" s="108"/>
      <c r="C91" s="103"/>
      <c r="D91" s="109"/>
      <c r="E91" s="109"/>
      <c r="F91" s="109"/>
      <c r="G91" s="109"/>
      <c r="H91" s="109"/>
      <c r="I91" s="109"/>
      <c r="K91" s="133" t="s">
        <v>163</v>
      </c>
      <c r="L91" s="1"/>
      <c r="M91" s="1"/>
    </row>
    <row r="92" spans="2:13" s="32" customFormat="1" ht="17.25" customHeight="1" x14ac:dyDescent="0.2">
      <c r="B92" s="46"/>
      <c r="C92" s="47" t="s">
        <v>7</v>
      </c>
      <c r="D92" s="139" t="s">
        <v>8</v>
      </c>
      <c r="E92" s="140"/>
      <c r="F92" s="140"/>
      <c r="G92" s="141"/>
      <c r="H92" s="139" t="s">
        <v>9</v>
      </c>
      <c r="I92" s="140"/>
      <c r="J92" s="140"/>
      <c r="K92" s="140"/>
      <c r="L92" s="1"/>
      <c r="M92" s="1"/>
    </row>
    <row r="93" spans="2:13" s="32" customFormat="1" ht="12" customHeight="1" x14ac:dyDescent="0.2">
      <c r="B93" s="50"/>
      <c r="C93" s="51" t="s">
        <v>10</v>
      </c>
      <c r="D93" s="52" t="s">
        <v>11</v>
      </c>
      <c r="E93" s="53" t="s">
        <v>70</v>
      </c>
      <c r="F93" s="53" t="s">
        <v>67</v>
      </c>
      <c r="G93" s="152" t="s">
        <v>12</v>
      </c>
      <c r="H93" s="52" t="s">
        <v>11</v>
      </c>
      <c r="I93" s="53" t="s">
        <v>70</v>
      </c>
      <c r="J93" s="53" t="s">
        <v>67</v>
      </c>
      <c r="K93" s="149" t="s">
        <v>12</v>
      </c>
      <c r="L93" s="1"/>
      <c r="M93" s="1"/>
    </row>
    <row r="94" spans="2:13" s="32" customFormat="1" ht="12" customHeight="1" x14ac:dyDescent="0.2">
      <c r="B94" s="54" t="s">
        <v>40</v>
      </c>
      <c r="C94" s="51" t="s">
        <v>14</v>
      </c>
      <c r="D94" s="52" t="s">
        <v>15</v>
      </c>
      <c r="E94" s="52" t="s">
        <v>71</v>
      </c>
      <c r="F94" s="52" t="s">
        <v>68</v>
      </c>
      <c r="G94" s="153"/>
      <c r="H94" s="52" t="s">
        <v>15</v>
      </c>
      <c r="I94" s="52" t="s">
        <v>71</v>
      </c>
      <c r="J94" s="52" t="s">
        <v>68</v>
      </c>
      <c r="K94" s="150"/>
      <c r="L94" s="1"/>
      <c r="M94" s="1"/>
    </row>
    <row r="95" spans="2:13" s="32" customFormat="1" ht="12" customHeight="1" x14ac:dyDescent="0.2">
      <c r="B95" s="50"/>
      <c r="C95" s="51"/>
      <c r="D95" s="52" t="s">
        <v>16</v>
      </c>
      <c r="E95" s="52" t="s">
        <v>72</v>
      </c>
      <c r="F95" s="52" t="s">
        <v>11</v>
      </c>
      <c r="G95" s="153"/>
      <c r="H95" s="52" t="s">
        <v>16</v>
      </c>
      <c r="I95" s="52" t="s">
        <v>72</v>
      </c>
      <c r="J95" s="52" t="s">
        <v>11</v>
      </c>
      <c r="K95" s="150"/>
      <c r="L95" s="1"/>
      <c r="M95" s="1"/>
    </row>
    <row r="96" spans="2:13" s="32" customFormat="1" ht="13.5" customHeight="1" thickBot="1" x14ac:dyDescent="0.25">
      <c r="B96" s="48">
        <v>1</v>
      </c>
      <c r="C96" s="56" t="s">
        <v>17</v>
      </c>
      <c r="D96" s="110">
        <v>3</v>
      </c>
      <c r="E96" s="110">
        <v>4</v>
      </c>
      <c r="F96" s="110">
        <v>5</v>
      </c>
      <c r="G96" s="110">
        <v>6</v>
      </c>
      <c r="H96" s="110">
        <v>7</v>
      </c>
      <c r="I96" s="110">
        <v>8</v>
      </c>
      <c r="J96" s="110">
        <v>9</v>
      </c>
      <c r="K96" s="111">
        <v>10</v>
      </c>
      <c r="L96" s="1"/>
      <c r="M96" s="1"/>
    </row>
    <row r="97" spans="2:13" s="32" customFormat="1" ht="20.100000000000001" customHeight="1" x14ac:dyDescent="0.2">
      <c r="B97" s="112" t="s">
        <v>41</v>
      </c>
      <c r="C97" s="60"/>
      <c r="D97" s="61"/>
      <c r="E97" s="63"/>
      <c r="F97" s="63"/>
      <c r="G97" s="63"/>
      <c r="H97" s="63"/>
      <c r="I97" s="63"/>
      <c r="J97" s="63"/>
      <c r="K97" s="64"/>
      <c r="L97" s="1"/>
      <c r="M97" s="1"/>
    </row>
    <row r="98" spans="2:13" s="32" customFormat="1" ht="22.5" x14ac:dyDescent="0.2">
      <c r="B98" s="93" t="s">
        <v>132</v>
      </c>
      <c r="C98" s="66" t="s">
        <v>38</v>
      </c>
      <c r="D98" s="30"/>
      <c r="E98" s="29"/>
      <c r="F98" s="29"/>
      <c r="G98" s="43">
        <f>D98+E98+F98</f>
        <v>0</v>
      </c>
      <c r="H98" s="29"/>
      <c r="I98" s="29"/>
      <c r="J98" s="29"/>
      <c r="K98" s="44">
        <f>H98+I98+J98</f>
        <v>0</v>
      </c>
      <c r="L98" s="1"/>
      <c r="M98" s="1"/>
    </row>
    <row r="99" spans="2:13" s="32" customFormat="1" x14ac:dyDescent="0.2">
      <c r="B99" s="68" t="s">
        <v>23</v>
      </c>
      <c r="C99" s="156" t="s">
        <v>133</v>
      </c>
      <c r="D99" s="158"/>
      <c r="E99" s="158"/>
      <c r="F99" s="158"/>
      <c r="G99" s="160">
        <f>D99+E99+F99</f>
        <v>0</v>
      </c>
      <c r="H99" s="158"/>
      <c r="I99" s="158"/>
      <c r="J99" s="158"/>
      <c r="K99" s="165">
        <f>H99+I99+J99</f>
        <v>0</v>
      </c>
      <c r="L99" s="167"/>
      <c r="M99" s="168"/>
    </row>
    <row r="100" spans="2:13" s="32" customFormat="1" x14ac:dyDescent="0.2">
      <c r="B100" s="69" t="s">
        <v>158</v>
      </c>
      <c r="C100" s="157"/>
      <c r="D100" s="159"/>
      <c r="E100" s="159"/>
      <c r="F100" s="159"/>
      <c r="G100" s="161"/>
      <c r="H100" s="159"/>
      <c r="I100" s="159"/>
      <c r="J100" s="159"/>
      <c r="K100" s="169"/>
      <c r="L100" s="167"/>
      <c r="M100" s="168"/>
    </row>
    <row r="101" spans="2:13" s="32" customFormat="1" ht="22.5" x14ac:dyDescent="0.2">
      <c r="B101" s="67" t="s">
        <v>134</v>
      </c>
      <c r="C101" s="66" t="s">
        <v>39</v>
      </c>
      <c r="D101" s="29"/>
      <c r="E101" s="30"/>
      <c r="F101" s="30"/>
      <c r="G101" s="75">
        <f>D101+E101+F101</f>
        <v>0</v>
      </c>
      <c r="H101" s="30">
        <v>428532.83</v>
      </c>
      <c r="I101" s="30"/>
      <c r="J101" s="30"/>
      <c r="K101" s="44">
        <f>H101+I101+J101</f>
        <v>428532.83</v>
      </c>
      <c r="L101" s="1"/>
      <c r="M101" s="1"/>
    </row>
    <row r="102" spans="2:13" s="32" customFormat="1" x14ac:dyDescent="0.2">
      <c r="B102" s="68" t="s">
        <v>23</v>
      </c>
      <c r="C102" s="156" t="s">
        <v>135</v>
      </c>
      <c r="D102" s="158"/>
      <c r="E102" s="158"/>
      <c r="F102" s="158"/>
      <c r="G102" s="160">
        <f>D102+E102+F102</f>
        <v>0</v>
      </c>
      <c r="H102" s="158"/>
      <c r="I102" s="158"/>
      <c r="J102" s="158"/>
      <c r="K102" s="165">
        <f>H102+I102+J102</f>
        <v>0</v>
      </c>
      <c r="L102" s="167"/>
      <c r="M102" s="168"/>
    </row>
    <row r="103" spans="2:13" s="32" customFormat="1" x14ac:dyDescent="0.2">
      <c r="B103" s="69" t="s">
        <v>162</v>
      </c>
      <c r="C103" s="157"/>
      <c r="D103" s="159"/>
      <c r="E103" s="159"/>
      <c r="F103" s="159"/>
      <c r="G103" s="161"/>
      <c r="H103" s="159"/>
      <c r="I103" s="159"/>
      <c r="J103" s="159"/>
      <c r="K103" s="169"/>
      <c r="L103" s="167"/>
      <c r="M103" s="168"/>
    </row>
    <row r="104" spans="2:13" s="32" customFormat="1" x14ac:dyDescent="0.2">
      <c r="B104" s="67" t="s">
        <v>44</v>
      </c>
      <c r="C104" s="66" t="s">
        <v>136</v>
      </c>
      <c r="D104" s="29">
        <v>12742.06</v>
      </c>
      <c r="E104" s="30">
        <v>629313</v>
      </c>
      <c r="F104" s="30"/>
      <c r="G104" s="75">
        <f>D104+E104+F104</f>
        <v>642055.06000000006</v>
      </c>
      <c r="H104" s="30">
        <v>21228.9</v>
      </c>
      <c r="I104" s="30">
        <v>489528.69</v>
      </c>
      <c r="J104" s="30"/>
      <c r="K104" s="44">
        <f>H104+I104+J104</f>
        <v>510757.59</v>
      </c>
      <c r="L104" s="1"/>
      <c r="M104" s="1"/>
    </row>
    <row r="105" spans="2:13" s="32" customFormat="1" x14ac:dyDescent="0.2">
      <c r="B105" s="67" t="s">
        <v>137</v>
      </c>
      <c r="C105" s="66" t="s">
        <v>138</v>
      </c>
      <c r="D105" s="72">
        <f>D108+D109+D110+D111</f>
        <v>0</v>
      </c>
      <c r="E105" s="72">
        <f>E108+E109+E110+E111</f>
        <v>0</v>
      </c>
      <c r="F105" s="72">
        <f>F106+F108+F109+F110+F111</f>
        <v>1580.59</v>
      </c>
      <c r="G105" s="72">
        <f>G106+G108+G109+G110+G111</f>
        <v>1580.59</v>
      </c>
      <c r="H105" s="72">
        <f>H108+H109+H110+H111</f>
        <v>0</v>
      </c>
      <c r="I105" s="72">
        <f>I108+I109+I110+I111</f>
        <v>0</v>
      </c>
      <c r="J105" s="72">
        <f>J106+J108+J109+J110+J111</f>
        <v>1580.59</v>
      </c>
      <c r="K105" s="73">
        <f>K106+K108+K109+K110+K111</f>
        <v>1580.59</v>
      </c>
      <c r="L105" s="1"/>
      <c r="M105" s="1"/>
    </row>
    <row r="106" spans="2:13" s="32" customFormat="1" x14ac:dyDescent="0.2">
      <c r="B106" s="68" t="s">
        <v>160</v>
      </c>
      <c r="C106" s="156" t="s">
        <v>139</v>
      </c>
      <c r="D106" s="191" t="s">
        <v>184</v>
      </c>
      <c r="E106" s="191" t="s">
        <v>184</v>
      </c>
      <c r="F106" s="158">
        <v>1580.59</v>
      </c>
      <c r="G106" s="160">
        <f>F106</f>
        <v>1580.59</v>
      </c>
      <c r="H106" s="191" t="s">
        <v>184</v>
      </c>
      <c r="I106" s="191" t="s">
        <v>184</v>
      </c>
      <c r="J106" s="158">
        <v>1580.59</v>
      </c>
      <c r="K106" s="165">
        <f>J106</f>
        <v>1580.59</v>
      </c>
      <c r="L106" s="167"/>
      <c r="M106" s="168"/>
    </row>
    <row r="107" spans="2:13" s="32" customFormat="1" ht="22.5" x14ac:dyDescent="0.2">
      <c r="B107" s="69" t="s">
        <v>164</v>
      </c>
      <c r="C107" s="157"/>
      <c r="D107" s="192"/>
      <c r="E107" s="192"/>
      <c r="F107" s="159"/>
      <c r="G107" s="161"/>
      <c r="H107" s="192"/>
      <c r="I107" s="192"/>
      <c r="J107" s="159"/>
      <c r="K107" s="169"/>
      <c r="L107" s="167"/>
      <c r="M107" s="168"/>
    </row>
    <row r="108" spans="2:13" s="32" customFormat="1" x14ac:dyDescent="0.2">
      <c r="B108" s="94" t="s">
        <v>140</v>
      </c>
      <c r="C108" s="66" t="s">
        <v>141</v>
      </c>
      <c r="D108" s="29"/>
      <c r="E108" s="30"/>
      <c r="F108" s="30"/>
      <c r="G108" s="75">
        <f t="shared" ref="G108:G113" si="6">D108+E108+F108</f>
        <v>0</v>
      </c>
      <c r="H108" s="30"/>
      <c r="I108" s="30"/>
      <c r="J108" s="30"/>
      <c r="K108" s="44">
        <f t="shared" ref="K108:K113" si="7">H108+I108+J108</f>
        <v>0</v>
      </c>
      <c r="L108" s="1"/>
      <c r="M108" s="1"/>
    </row>
    <row r="109" spans="2:13" s="32" customFormat="1" x14ac:dyDescent="0.2">
      <c r="B109" s="94" t="s">
        <v>46</v>
      </c>
      <c r="C109" s="66" t="s">
        <v>142</v>
      </c>
      <c r="D109" s="29"/>
      <c r="E109" s="30"/>
      <c r="F109" s="30"/>
      <c r="G109" s="75">
        <f t="shared" si="6"/>
        <v>0</v>
      </c>
      <c r="H109" s="30"/>
      <c r="I109" s="30"/>
      <c r="J109" s="30"/>
      <c r="K109" s="44">
        <f t="shared" si="7"/>
        <v>0</v>
      </c>
      <c r="L109" s="1"/>
      <c r="M109" s="1"/>
    </row>
    <row r="110" spans="2:13" s="32" customFormat="1" x14ac:dyDescent="0.2">
      <c r="B110" s="94" t="s">
        <v>65</v>
      </c>
      <c r="C110" s="66" t="s">
        <v>143</v>
      </c>
      <c r="D110" s="29"/>
      <c r="E110" s="30"/>
      <c r="F110" s="30"/>
      <c r="G110" s="75">
        <f t="shared" si="6"/>
        <v>0</v>
      </c>
      <c r="H110" s="30"/>
      <c r="I110" s="30"/>
      <c r="J110" s="30"/>
      <c r="K110" s="44">
        <f t="shared" si="7"/>
        <v>0</v>
      </c>
      <c r="L110" s="1"/>
      <c r="M110" s="1"/>
    </row>
    <row r="111" spans="2:13" s="32" customFormat="1" ht="22.5" x14ac:dyDescent="0.2">
      <c r="B111" s="94" t="s">
        <v>192</v>
      </c>
      <c r="C111" s="66" t="s">
        <v>191</v>
      </c>
      <c r="D111" s="29"/>
      <c r="E111" s="30"/>
      <c r="F111" s="30"/>
      <c r="G111" s="129">
        <f t="shared" si="6"/>
        <v>0</v>
      </c>
      <c r="H111" s="30"/>
      <c r="I111" s="30"/>
      <c r="J111" s="30"/>
      <c r="K111" s="128">
        <f t="shared" si="7"/>
        <v>0</v>
      </c>
      <c r="L111" s="1"/>
      <c r="M111" s="1"/>
    </row>
    <row r="112" spans="2:13" s="32" customFormat="1" ht="22.5" x14ac:dyDescent="0.2">
      <c r="B112" s="67" t="s">
        <v>144</v>
      </c>
      <c r="C112" s="66" t="s">
        <v>42</v>
      </c>
      <c r="D112" s="29"/>
      <c r="E112" s="30"/>
      <c r="F112" s="30">
        <v>179673.89</v>
      </c>
      <c r="G112" s="75">
        <f t="shared" si="6"/>
        <v>179673.89</v>
      </c>
      <c r="H112" s="30"/>
      <c r="I112" s="30"/>
      <c r="J112" s="30">
        <v>187775.99</v>
      </c>
      <c r="K112" s="44">
        <f t="shared" si="7"/>
        <v>187775.99</v>
      </c>
      <c r="L112" s="1"/>
      <c r="M112" s="1"/>
    </row>
    <row r="113" spans="2:13" s="32" customFormat="1" x14ac:dyDescent="0.2">
      <c r="B113" s="68" t="s">
        <v>23</v>
      </c>
      <c r="C113" s="156" t="s">
        <v>43</v>
      </c>
      <c r="D113" s="158"/>
      <c r="E113" s="158"/>
      <c r="F113" s="158"/>
      <c r="G113" s="160">
        <f t="shared" si="6"/>
        <v>0</v>
      </c>
      <c r="H113" s="158"/>
      <c r="I113" s="158"/>
      <c r="J113" s="158"/>
      <c r="K113" s="165">
        <f t="shared" si="7"/>
        <v>0</v>
      </c>
      <c r="L113" s="167"/>
      <c r="M113" s="168"/>
    </row>
    <row r="114" spans="2:13" s="32" customFormat="1" x14ac:dyDescent="0.2">
      <c r="B114" s="69" t="s">
        <v>162</v>
      </c>
      <c r="C114" s="157"/>
      <c r="D114" s="159"/>
      <c r="E114" s="159"/>
      <c r="F114" s="159"/>
      <c r="G114" s="161"/>
      <c r="H114" s="159"/>
      <c r="I114" s="159"/>
      <c r="J114" s="159"/>
      <c r="K114" s="169"/>
      <c r="L114" s="167"/>
      <c r="M114" s="168"/>
    </row>
    <row r="115" spans="2:13" s="32" customFormat="1" x14ac:dyDescent="0.2">
      <c r="B115" s="67" t="s">
        <v>145</v>
      </c>
      <c r="C115" s="66" t="s">
        <v>146</v>
      </c>
      <c r="D115" s="126"/>
      <c r="E115" s="31">
        <v>197625943.36000001</v>
      </c>
      <c r="F115" s="31"/>
      <c r="G115" s="75">
        <f>D115+E115+F115</f>
        <v>197625943.36000001</v>
      </c>
      <c r="H115" s="127"/>
      <c r="I115" s="31">
        <v>180819045.52000001</v>
      </c>
      <c r="J115" s="31"/>
      <c r="K115" s="70">
        <f>H115+I115+J115</f>
        <v>180819045.52000001</v>
      </c>
      <c r="L115" s="1"/>
      <c r="M115" s="1"/>
    </row>
    <row r="116" spans="2:13" s="32" customFormat="1" x14ac:dyDescent="0.2">
      <c r="B116" s="67" t="s">
        <v>147</v>
      </c>
      <c r="C116" s="66" t="s">
        <v>45</v>
      </c>
      <c r="D116" s="29">
        <v>52813800</v>
      </c>
      <c r="E116" s="29">
        <v>279757200</v>
      </c>
      <c r="F116" s="29"/>
      <c r="G116" s="75">
        <f>D116+E116+F116</f>
        <v>332571000</v>
      </c>
      <c r="H116" s="29">
        <v>34249802.859999999</v>
      </c>
      <c r="I116" s="29">
        <v>318478900</v>
      </c>
      <c r="J116" s="29">
        <v>30233.33</v>
      </c>
      <c r="K116" s="70">
        <f>H116+I116+J116</f>
        <v>352758936.19</v>
      </c>
      <c r="L116" s="1"/>
      <c r="M116" s="1"/>
    </row>
    <row r="117" spans="2:13" s="32" customFormat="1" x14ac:dyDescent="0.2">
      <c r="B117" s="67" t="s">
        <v>148</v>
      </c>
      <c r="C117" s="84" t="s">
        <v>149</v>
      </c>
      <c r="D117" s="29"/>
      <c r="E117" s="29">
        <v>3671359.68</v>
      </c>
      <c r="F117" s="29">
        <v>232389.3</v>
      </c>
      <c r="G117" s="75">
        <f>D117+E117+F117</f>
        <v>3903748.98</v>
      </c>
      <c r="H117" s="29">
        <v>227965.58</v>
      </c>
      <c r="I117" s="29">
        <v>3762625.07</v>
      </c>
      <c r="J117" s="29">
        <v>148326.09</v>
      </c>
      <c r="K117" s="70">
        <f>H117+I117+J117</f>
        <v>4138916.74</v>
      </c>
      <c r="L117" s="1"/>
      <c r="M117" s="1"/>
    </row>
    <row r="118" spans="2:13" s="32" customFormat="1" ht="22.5" thickBot="1" x14ac:dyDescent="0.25">
      <c r="B118" s="113" t="s">
        <v>209</v>
      </c>
      <c r="C118" s="77" t="s">
        <v>151</v>
      </c>
      <c r="D118" s="114">
        <f t="shared" ref="D118:K118" si="8">D98+D101+D104+D105+D112+D115+D116+D117</f>
        <v>52826542.060000002</v>
      </c>
      <c r="E118" s="114">
        <f t="shared" si="8"/>
        <v>481683816.04000002</v>
      </c>
      <c r="F118" s="114">
        <f t="shared" si="8"/>
        <v>413643.78</v>
      </c>
      <c r="G118" s="114">
        <f t="shared" si="8"/>
        <v>534924001.88</v>
      </c>
      <c r="H118" s="114">
        <f t="shared" si="8"/>
        <v>34927530.170000002</v>
      </c>
      <c r="I118" s="114">
        <f t="shared" si="8"/>
        <v>503550099.27999997</v>
      </c>
      <c r="J118" s="114">
        <f t="shared" si="8"/>
        <v>367916</v>
      </c>
      <c r="K118" s="115">
        <f t="shared" si="8"/>
        <v>538845545.45000005</v>
      </c>
      <c r="L118" s="1"/>
      <c r="M118" s="1"/>
    </row>
    <row r="119" spans="2:13" s="32" customFormat="1" ht="20.100000000000001" customHeight="1" x14ac:dyDescent="0.2">
      <c r="B119" s="59" t="s">
        <v>47</v>
      </c>
      <c r="C119" s="116"/>
      <c r="D119" s="117"/>
      <c r="E119" s="118"/>
      <c r="F119" s="118"/>
      <c r="G119" s="118"/>
      <c r="H119" s="118"/>
      <c r="I119" s="118"/>
      <c r="J119" s="118"/>
      <c r="K119" s="119"/>
      <c r="L119" s="1"/>
      <c r="M119" s="1"/>
    </row>
    <row r="120" spans="2:13" s="32" customFormat="1" ht="13.5" thickBot="1" x14ac:dyDescent="0.25">
      <c r="B120" s="120" t="s">
        <v>150</v>
      </c>
      <c r="C120" s="66" t="s">
        <v>69</v>
      </c>
      <c r="D120" s="29">
        <v>7000</v>
      </c>
      <c r="E120" s="29">
        <v>-49111272.43</v>
      </c>
      <c r="F120" s="29">
        <v>892858.34</v>
      </c>
      <c r="G120" s="43">
        <f>D120+E120+F120</f>
        <v>-48211414.090000004</v>
      </c>
      <c r="H120" s="29">
        <v>-655461.27</v>
      </c>
      <c r="I120" s="29">
        <v>-49030676.649999999</v>
      </c>
      <c r="J120" s="29">
        <v>1221438.1399999999</v>
      </c>
      <c r="K120" s="44">
        <f>H120+I120+J120</f>
        <v>-48464699.780000001</v>
      </c>
      <c r="L120" s="1"/>
      <c r="M120" s="1"/>
    </row>
    <row r="121" spans="2:13" ht="13.5" thickBot="1" x14ac:dyDescent="0.25">
      <c r="B121" s="107" t="s">
        <v>193</v>
      </c>
      <c r="C121" s="87" t="s">
        <v>152</v>
      </c>
      <c r="D121" s="123">
        <f t="shared" ref="D121:K121" si="9">D118+D120</f>
        <v>52833542.060000002</v>
      </c>
      <c r="E121" s="123">
        <f t="shared" si="9"/>
        <v>432572543.61000001</v>
      </c>
      <c r="F121" s="123">
        <f t="shared" si="9"/>
        <v>1306502.1200000001</v>
      </c>
      <c r="G121" s="123">
        <f t="shared" si="9"/>
        <v>486712587.79000002</v>
      </c>
      <c r="H121" s="123">
        <f t="shared" si="9"/>
        <v>34272068.899999999</v>
      </c>
      <c r="I121" s="123">
        <f t="shared" si="9"/>
        <v>454519422.63</v>
      </c>
      <c r="J121" s="123">
        <f t="shared" si="9"/>
        <v>1589354.14</v>
      </c>
      <c r="K121" s="124">
        <f t="shared" si="9"/>
        <v>490380845.67000002</v>
      </c>
      <c r="L121" s="1"/>
      <c r="M121" s="1"/>
    </row>
    <row r="122" spans="2:13" s="9" customFormat="1" ht="24" customHeight="1" x14ac:dyDescent="0.2">
      <c r="B122" s="187" t="s">
        <v>153</v>
      </c>
      <c r="C122" s="187"/>
      <c r="D122" s="187"/>
      <c r="E122" s="187"/>
      <c r="F122" s="121"/>
      <c r="G122" s="121"/>
      <c r="H122" s="121"/>
      <c r="I122" s="121"/>
      <c r="J122" s="121"/>
      <c r="K122" s="121"/>
      <c r="L122" s="121"/>
      <c r="M122" s="1"/>
    </row>
    <row r="123" spans="2:13" s="9" customFormat="1" ht="12.75" customHeight="1" x14ac:dyDescent="0.2">
      <c r="B123" s="188" t="s">
        <v>154</v>
      </c>
      <c r="C123" s="188"/>
      <c r="D123" s="188"/>
      <c r="E123" s="188"/>
      <c r="F123" s="121"/>
      <c r="G123" s="121"/>
      <c r="H123" s="121"/>
      <c r="I123" s="121"/>
      <c r="J123" s="121"/>
      <c r="K123" s="121"/>
      <c r="L123" s="121"/>
      <c r="M123" s="1"/>
    </row>
    <row r="124" spans="2:13" s="9" customFormat="1" ht="12.75" hidden="1" customHeight="1" x14ac:dyDescent="0.2">
      <c r="B124" s="14"/>
      <c r="C124" s="23"/>
      <c r="M124" s="5"/>
    </row>
    <row r="125" spans="2:13" s="9" customFormat="1" ht="12.75" hidden="1" customHeight="1" x14ac:dyDescent="0.2">
      <c r="B125" s="33" t="s">
        <v>53</v>
      </c>
      <c r="C125" s="155"/>
      <c r="D125" s="155"/>
      <c r="E125" s="155"/>
      <c r="G125" s="34" t="s">
        <v>56</v>
      </c>
      <c r="H125" s="173"/>
      <c r="I125" s="173"/>
      <c r="J125" s="142"/>
      <c r="K125" s="142"/>
      <c r="M125" s="5"/>
    </row>
    <row r="126" spans="2:13" s="9" customFormat="1" ht="12.75" hidden="1" customHeight="1" x14ac:dyDescent="0.2">
      <c r="B126" s="34" t="s">
        <v>55</v>
      </c>
      <c r="C126" s="154" t="s">
        <v>54</v>
      </c>
      <c r="D126" s="154"/>
      <c r="E126" s="154"/>
      <c r="G126" s="34"/>
      <c r="H126" s="175" t="s">
        <v>57</v>
      </c>
      <c r="I126" s="175"/>
      <c r="J126" s="175" t="s">
        <v>54</v>
      </c>
      <c r="K126" s="175"/>
      <c r="M126" s="5"/>
    </row>
    <row r="127" spans="2:13" s="9" customFormat="1" ht="12.75" hidden="1" customHeight="1" x14ac:dyDescent="0.2">
      <c r="B127" s="14"/>
      <c r="C127" s="23"/>
      <c r="M127" s="5"/>
    </row>
    <row r="128" spans="2:13" ht="12.75" hidden="1" customHeight="1" x14ac:dyDescent="0.2">
      <c r="B128" s="14"/>
      <c r="C128" s="23"/>
      <c r="D128" s="9"/>
      <c r="E128" s="35"/>
      <c r="F128" s="171" t="s">
        <v>58</v>
      </c>
      <c r="G128" s="171"/>
      <c r="H128" s="172"/>
      <c r="I128" s="172"/>
      <c r="J128" s="172"/>
      <c r="K128" s="172"/>
    </row>
    <row r="129" spans="2:11" ht="12.75" hidden="1" customHeight="1" x14ac:dyDescent="0.2">
      <c r="B129" s="14"/>
      <c r="C129" s="23"/>
      <c r="D129" s="9"/>
      <c r="E129" s="36"/>
      <c r="F129" s="36"/>
      <c r="G129" s="36"/>
      <c r="H129" s="193" t="s">
        <v>59</v>
      </c>
      <c r="I129" s="193"/>
      <c r="J129" s="193"/>
      <c r="K129" s="193"/>
    </row>
    <row r="130" spans="2:11" ht="12.75" hidden="1" customHeight="1" x14ac:dyDescent="0.2">
      <c r="B130" s="14"/>
      <c r="C130" s="23"/>
      <c r="D130" s="190" t="s">
        <v>62</v>
      </c>
      <c r="E130" s="190"/>
      <c r="F130" s="142"/>
      <c r="G130" s="142"/>
      <c r="H130" s="176"/>
      <c r="I130" s="176"/>
      <c r="J130" s="142"/>
      <c r="K130" s="142"/>
    </row>
    <row r="131" spans="2:11" ht="12.75" hidden="1" customHeight="1" x14ac:dyDescent="0.2">
      <c r="B131" s="14"/>
      <c r="C131" s="23"/>
      <c r="D131" s="189" t="s">
        <v>61</v>
      </c>
      <c r="E131" s="189"/>
      <c r="F131" s="175" t="s">
        <v>60</v>
      </c>
      <c r="G131" s="175"/>
      <c r="H131" s="175" t="s">
        <v>57</v>
      </c>
      <c r="I131" s="175"/>
      <c r="J131" s="175" t="s">
        <v>54</v>
      </c>
      <c r="K131" s="175"/>
    </row>
    <row r="132" spans="2:11" ht="12.75" hidden="1" customHeight="1" x14ac:dyDescent="0.2">
      <c r="B132" s="14"/>
      <c r="C132" s="23"/>
      <c r="D132" s="34"/>
      <c r="E132" s="34"/>
      <c r="F132" s="28"/>
      <c r="G132" s="28"/>
      <c r="H132" s="28"/>
      <c r="I132" s="28"/>
      <c r="J132" s="28"/>
      <c r="K132" s="28"/>
    </row>
    <row r="133" spans="2:11" ht="12.75" hidden="1" customHeight="1" x14ac:dyDescent="0.2">
      <c r="B133" s="37" t="s">
        <v>64</v>
      </c>
      <c r="C133" s="38"/>
      <c r="D133" s="142"/>
      <c r="E133" s="142"/>
      <c r="F133" s="176"/>
      <c r="G133" s="176"/>
      <c r="H133" s="142"/>
      <c r="I133" s="142"/>
      <c r="J133" s="142"/>
      <c r="K133" s="142"/>
    </row>
    <row r="134" spans="2:11" ht="16.5" hidden="1" customHeight="1" x14ac:dyDescent="0.2">
      <c r="B134" s="39" t="s">
        <v>52</v>
      </c>
      <c r="C134" s="33"/>
      <c r="D134" s="175" t="s">
        <v>60</v>
      </c>
      <c r="E134" s="175"/>
      <c r="F134" s="175" t="s">
        <v>57</v>
      </c>
      <c r="G134" s="175"/>
      <c r="H134" s="175" t="s">
        <v>54</v>
      </c>
      <c r="I134" s="175"/>
      <c r="J134" s="174" t="s">
        <v>63</v>
      </c>
      <c r="K134" s="174"/>
    </row>
    <row r="135" spans="2:11" ht="16.5" hidden="1" customHeight="1" x14ac:dyDescent="0.2">
      <c r="B135" s="39"/>
      <c r="C135" s="33"/>
      <c r="D135" s="28"/>
      <c r="E135" s="28"/>
      <c r="F135" s="28"/>
      <c r="G135" s="28"/>
      <c r="H135" s="28"/>
      <c r="I135" s="28"/>
      <c r="J135" s="28"/>
      <c r="K135" s="28"/>
    </row>
    <row r="136" spans="2:11" ht="13.5" hidden="1" thickBot="1" x14ac:dyDescent="0.25"/>
    <row r="137" spans="2:11" ht="48" hidden="1" customHeight="1" thickTop="1" thickBot="1" x14ac:dyDescent="0.25">
      <c r="F137" s="196"/>
      <c r="G137" s="197"/>
      <c r="H137" s="198" t="s">
        <v>195</v>
      </c>
      <c r="I137" s="198"/>
      <c r="J137" s="199"/>
    </row>
    <row r="138" spans="2:11" ht="3.75" hidden="1" customHeight="1" thickTop="1" thickBot="1" x14ac:dyDescent="0.25">
      <c r="B138" s="2" t="s">
        <v>177</v>
      </c>
      <c r="F138" s="135"/>
      <c r="G138" s="135"/>
      <c r="H138" s="135"/>
      <c r="I138" s="135"/>
      <c r="J138" s="135"/>
    </row>
    <row r="139" spans="2:11" ht="13.5" hidden="1" thickTop="1" x14ac:dyDescent="0.2">
      <c r="F139" s="194" t="s">
        <v>167</v>
      </c>
      <c r="G139" s="195"/>
      <c r="H139" s="200"/>
      <c r="I139" s="200"/>
      <c r="J139" s="201"/>
    </row>
    <row r="140" spans="2:11" hidden="1" x14ac:dyDescent="0.2">
      <c r="F140" s="177" t="s">
        <v>168</v>
      </c>
      <c r="G140" s="178"/>
      <c r="H140" s="181"/>
      <c r="I140" s="181"/>
      <c r="J140" s="182"/>
    </row>
    <row r="141" spans="2:11" hidden="1" x14ac:dyDescent="0.2">
      <c r="F141" s="177" t="s">
        <v>169</v>
      </c>
      <c r="G141" s="178"/>
      <c r="H141" s="183"/>
      <c r="I141" s="183"/>
      <c r="J141" s="184"/>
    </row>
    <row r="142" spans="2:11" hidden="1" x14ac:dyDescent="0.2">
      <c r="F142" s="177" t="s">
        <v>170</v>
      </c>
      <c r="G142" s="178"/>
      <c r="H142" s="183"/>
      <c r="I142" s="183"/>
      <c r="J142" s="184"/>
    </row>
    <row r="143" spans="2:11" hidden="1" x14ac:dyDescent="0.2">
      <c r="F143" s="177" t="s">
        <v>171</v>
      </c>
      <c r="G143" s="178"/>
      <c r="H143" s="183"/>
      <c r="I143" s="183"/>
      <c r="J143" s="184"/>
    </row>
    <row r="144" spans="2:11" hidden="1" x14ac:dyDescent="0.2">
      <c r="F144" s="177" t="s">
        <v>172</v>
      </c>
      <c r="G144" s="178"/>
      <c r="H144" s="181"/>
      <c r="I144" s="181"/>
      <c r="J144" s="182"/>
    </row>
    <row r="145" spans="2:10" hidden="1" x14ac:dyDescent="0.2">
      <c r="F145" s="177" t="s">
        <v>173</v>
      </c>
      <c r="G145" s="178"/>
      <c r="H145" s="181"/>
      <c r="I145" s="181"/>
      <c r="J145" s="182"/>
    </row>
    <row r="146" spans="2:10" hidden="1" x14ac:dyDescent="0.2">
      <c r="F146" s="177" t="s">
        <v>174</v>
      </c>
      <c r="G146" s="178"/>
      <c r="H146" s="183"/>
      <c r="I146" s="183"/>
      <c r="J146" s="184"/>
    </row>
    <row r="147" spans="2:10" ht="13.5" hidden="1" thickBot="1" x14ac:dyDescent="0.25">
      <c r="F147" s="179" t="s">
        <v>175</v>
      </c>
      <c r="G147" s="180"/>
      <c r="H147" s="185"/>
      <c r="I147" s="185"/>
      <c r="J147" s="186"/>
    </row>
    <row r="148" spans="2:10" ht="3.75" hidden="1" customHeight="1" thickTop="1" x14ac:dyDescent="0.2">
      <c r="B148" s="2" t="s">
        <v>176</v>
      </c>
      <c r="F148" s="170"/>
      <c r="G148" s="170"/>
      <c r="H148" s="170"/>
      <c r="I148" s="170"/>
      <c r="J148" s="170"/>
    </row>
    <row r="149" spans="2:10" hidden="1" x14ac:dyDescent="0.2"/>
  </sheetData>
  <mergeCells count="266">
    <mergeCell ref="F140:G140"/>
    <mergeCell ref="F141:G141"/>
    <mergeCell ref="H139:J139"/>
    <mergeCell ref="H140:J140"/>
    <mergeCell ref="H141:J141"/>
    <mergeCell ref="F138:G138"/>
    <mergeCell ref="H138:J138"/>
    <mergeCell ref="F144:G144"/>
    <mergeCell ref="H142:J142"/>
    <mergeCell ref="H143:J143"/>
    <mergeCell ref="H144:J144"/>
    <mergeCell ref="D130:E130"/>
    <mergeCell ref="L106:L107"/>
    <mergeCell ref="M106:M107"/>
    <mergeCell ref="C113:C114"/>
    <mergeCell ref="D113:D114"/>
    <mergeCell ref="E113:E114"/>
    <mergeCell ref="F113:F114"/>
    <mergeCell ref="G113:G114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H129:K129"/>
    <mergeCell ref="J130:K130"/>
    <mergeCell ref="J131:K131"/>
    <mergeCell ref="H113:H114"/>
    <mergeCell ref="J126:K126"/>
    <mergeCell ref="F134:G134"/>
    <mergeCell ref="F133:G133"/>
    <mergeCell ref="K102:K103"/>
    <mergeCell ref="L102:L103"/>
    <mergeCell ref="M102:M103"/>
    <mergeCell ref="F142:G142"/>
    <mergeCell ref="F143:G143"/>
    <mergeCell ref="D134:E134"/>
    <mergeCell ref="D133:E133"/>
    <mergeCell ref="B122:E122"/>
    <mergeCell ref="B123:E123"/>
    <mergeCell ref="D131:E131"/>
    <mergeCell ref="K106:K107"/>
    <mergeCell ref="I113:I114"/>
    <mergeCell ref="J113:J114"/>
    <mergeCell ref="K113:K114"/>
    <mergeCell ref="L113:L114"/>
    <mergeCell ref="M113:M114"/>
    <mergeCell ref="F139:G139"/>
    <mergeCell ref="F137:G137"/>
    <mergeCell ref="H137:J137"/>
    <mergeCell ref="F131:G131"/>
    <mergeCell ref="F130:G130"/>
    <mergeCell ref="L99:L100"/>
    <mergeCell ref="M99:M100"/>
    <mergeCell ref="C102:C103"/>
    <mergeCell ref="D102:D103"/>
    <mergeCell ref="E102:E103"/>
    <mergeCell ref="F102:F103"/>
    <mergeCell ref="G102:G103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H102:H103"/>
    <mergeCell ref="I102:I103"/>
    <mergeCell ref="J102:J103"/>
    <mergeCell ref="F148:G148"/>
    <mergeCell ref="H148:J148"/>
    <mergeCell ref="H86:H87"/>
    <mergeCell ref="I86:I87"/>
    <mergeCell ref="J86:J87"/>
    <mergeCell ref="K86:K87"/>
    <mergeCell ref="F128:G128"/>
    <mergeCell ref="H128:K128"/>
    <mergeCell ref="H125:I125"/>
    <mergeCell ref="J125:K125"/>
    <mergeCell ref="J134:K134"/>
    <mergeCell ref="J133:K133"/>
    <mergeCell ref="H134:I134"/>
    <mergeCell ref="H133:I133"/>
    <mergeCell ref="H131:I131"/>
    <mergeCell ref="H130:I130"/>
    <mergeCell ref="K99:K100"/>
    <mergeCell ref="F145:G145"/>
    <mergeCell ref="F146:G146"/>
    <mergeCell ref="F147:G147"/>
    <mergeCell ref="H145:J145"/>
    <mergeCell ref="H146:J146"/>
    <mergeCell ref="H147:J147"/>
    <mergeCell ref="H126:I126"/>
    <mergeCell ref="L74:L75"/>
    <mergeCell ref="M74:M75"/>
    <mergeCell ref="C83:C84"/>
    <mergeCell ref="D83:D84"/>
    <mergeCell ref="E83:E84"/>
    <mergeCell ref="F83:F84"/>
    <mergeCell ref="G83:G84"/>
    <mergeCell ref="H83:H84"/>
    <mergeCell ref="L86:L87"/>
    <mergeCell ref="M86:M87"/>
    <mergeCell ref="I83:I84"/>
    <mergeCell ref="J83:J84"/>
    <mergeCell ref="K83:K84"/>
    <mergeCell ref="L83:L84"/>
    <mergeCell ref="M83:M84"/>
    <mergeCell ref="C86:C87"/>
    <mergeCell ref="D86:D87"/>
    <mergeCell ref="E86:E87"/>
    <mergeCell ref="F86:F87"/>
    <mergeCell ref="G86:G87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68:L69"/>
    <mergeCell ref="M68:M69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3:L64"/>
    <mergeCell ref="M63:M64"/>
    <mergeCell ref="L61:L62"/>
    <mergeCell ref="M61:M62"/>
    <mergeCell ref="L49:L50"/>
    <mergeCell ref="M49:M50"/>
    <mergeCell ref="L45:L46"/>
    <mergeCell ref="M45:M46"/>
    <mergeCell ref="K63:K64"/>
    <mergeCell ref="K61:K62"/>
    <mergeCell ref="K58:K59"/>
    <mergeCell ref="L58:L59"/>
    <mergeCell ref="M58:M59"/>
    <mergeCell ref="C61:C62"/>
    <mergeCell ref="D61:D62"/>
    <mergeCell ref="E61:E62"/>
    <mergeCell ref="F61:F62"/>
    <mergeCell ref="G61:G62"/>
    <mergeCell ref="H61:H62"/>
    <mergeCell ref="I61:I62"/>
    <mergeCell ref="J61:J62"/>
    <mergeCell ref="C58:C59"/>
    <mergeCell ref="D58:D59"/>
    <mergeCell ref="E58:E59"/>
    <mergeCell ref="F58:F59"/>
    <mergeCell ref="G58:G59"/>
    <mergeCell ref="H58:H59"/>
    <mergeCell ref="I58:I59"/>
    <mergeCell ref="J58:J59"/>
    <mergeCell ref="I63:I64"/>
    <mergeCell ref="J63:J64"/>
    <mergeCell ref="C63:C64"/>
    <mergeCell ref="D63:D64"/>
    <mergeCell ref="E63:E64"/>
    <mergeCell ref="F63:F64"/>
    <mergeCell ref="G63:G64"/>
    <mergeCell ref="H63:H64"/>
    <mergeCell ref="I45:I46"/>
    <mergeCell ref="J45:J46"/>
    <mergeCell ref="K45:K46"/>
    <mergeCell ref="C49:C50"/>
    <mergeCell ref="D49:D50"/>
    <mergeCell ref="E49:E50"/>
    <mergeCell ref="F49:F50"/>
    <mergeCell ref="G49:G50"/>
    <mergeCell ref="H49:H50"/>
    <mergeCell ref="I49:I50"/>
    <mergeCell ref="C45:C46"/>
    <mergeCell ref="D45:D46"/>
    <mergeCell ref="E45:E46"/>
    <mergeCell ref="F45:F46"/>
    <mergeCell ref="G45:G46"/>
    <mergeCell ref="H45:H46"/>
    <mergeCell ref="J49:J50"/>
    <mergeCell ref="K49:K50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19:K21"/>
    <mergeCell ref="C15:I15"/>
    <mergeCell ref="C16:I16"/>
    <mergeCell ref="G19:G21"/>
    <mergeCell ref="C126:E126"/>
    <mergeCell ref="C125:E125"/>
    <mergeCell ref="H92:K92"/>
    <mergeCell ref="H39:K39"/>
    <mergeCell ref="D39:G39"/>
    <mergeCell ref="G93:G95"/>
    <mergeCell ref="K93:K95"/>
    <mergeCell ref="D77:G77"/>
    <mergeCell ref="H77:K77"/>
    <mergeCell ref="D92:G92"/>
    <mergeCell ref="C26:C27"/>
    <mergeCell ref="D26:D27"/>
    <mergeCell ref="E26:E27"/>
    <mergeCell ref="F26:F27"/>
    <mergeCell ref="G26:G27"/>
    <mergeCell ref="G40:G42"/>
    <mergeCell ref="K40:K42"/>
    <mergeCell ref="G78:G80"/>
    <mergeCell ref="K78:K80"/>
    <mergeCell ref="C36:C3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Вера Владимировна</cp:lastModifiedBy>
  <dcterms:created xsi:type="dcterms:W3CDTF">2011-04-05T12:25:02Z</dcterms:created>
  <dcterms:modified xsi:type="dcterms:W3CDTF">2024-11-21T12:56:29Z</dcterms:modified>
</cp:coreProperties>
</file>